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iCloudDrive\ARCHIVO PERSONAL\UNACH\SEMESTRES ANTERIORES\SEMESTRE 2024 1S\ACADEMICO\CONTABILIDAD EMPRESARIAL SEGUNDO SEMESTRE\MATERIAL DE APOYO\3. ESTADOS FINANCIEROS\FLUJO DEL EFECTIVO\"/>
    </mc:Choice>
  </mc:AlternateContent>
  <xr:revisionPtr revIDLastSave="0" documentId="13_ncr:1_{3C7A3D0E-20B5-44E0-81B6-BEA5CB90AF3C}" xr6:coauthVersionLast="47" xr6:coauthVersionMax="47" xr10:uidLastSave="{00000000-0000-0000-0000-000000000000}"/>
  <bookViews>
    <workbookView xWindow="-110" yWindow="-110" windowWidth="19420" windowHeight="10300" activeTab="3" xr2:uid="{B255C5EF-064E-41F6-B700-DB84198D70B2}"/>
  </bookViews>
  <sheets>
    <sheet name="ESF" sheetId="1" r:id="rId1"/>
    <sheet name="EERR" sheetId="2" r:id="rId2"/>
    <sheet name="Método directo" sheetId="3" r:id="rId3"/>
    <sheet name="flujo efectivo" sheetId="4" r:id="rId4"/>
  </sheets>
  <definedNames>
    <definedName name="_xlnm._FilterDatabase" localSheetId="1" hidden="1">EERR!$A$5:$C$16</definedName>
    <definedName name="_xlnm._FilterDatabase" localSheetId="0" hidden="1">ESF!$A$5:$G$29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B11" i="2"/>
  <c r="B14" i="2" s="1"/>
  <c r="B16" i="2" s="1"/>
  <c r="B28" i="1" s="1"/>
  <c r="C28" i="1"/>
  <c r="C16" i="2"/>
  <c r="C14" i="2"/>
  <c r="C11" i="2"/>
  <c r="B8" i="2"/>
  <c r="C8" i="2"/>
  <c r="C25" i="1" l="1"/>
  <c r="B25" i="1"/>
  <c r="C22" i="1"/>
  <c r="B22" i="1"/>
  <c r="B18" i="1"/>
  <c r="C18" i="1"/>
  <c r="C12" i="1"/>
  <c r="B12" i="1"/>
  <c r="C7" i="1"/>
  <c r="B7" i="1"/>
  <c r="B16" i="1" l="1"/>
  <c r="B24" i="1"/>
  <c r="B29" i="1" s="1"/>
  <c r="C24" i="1"/>
  <c r="C16" i="1"/>
  <c r="C29" i="1" l="1"/>
</calcChain>
</file>

<file path=xl/sharedStrings.xml><?xml version="1.0" encoding="utf-8"?>
<sst xmlns="http://schemas.openxmlformats.org/spreadsheetml/2006/main" count="91" uniqueCount="72">
  <si>
    <t>Activo</t>
  </si>
  <si>
    <t>Bancos</t>
  </si>
  <si>
    <t>Estado de Situación Financiera</t>
  </si>
  <si>
    <t>Concepto</t>
  </si>
  <si>
    <t>Cuenta por cobrar</t>
  </si>
  <si>
    <t>Inventario</t>
  </si>
  <si>
    <t>Pagos anticipados</t>
  </si>
  <si>
    <t>Propiedad, planta y equipo</t>
  </si>
  <si>
    <t>Total activos</t>
  </si>
  <si>
    <t>Cuentas por pagar</t>
  </si>
  <si>
    <t>Acreedores diversos</t>
  </si>
  <si>
    <t>Total pasivos</t>
  </si>
  <si>
    <t>Capital</t>
  </si>
  <si>
    <t>Utilidades acumuladas</t>
  </si>
  <si>
    <t>Utilidades del ejercicio</t>
  </si>
  <si>
    <t>Total pasivo y patrimonio</t>
  </si>
  <si>
    <t>Empresa Intelecto S.A</t>
  </si>
  <si>
    <t>Depreciación acumulada</t>
  </si>
  <si>
    <t>Inversiones Largo Plazo</t>
  </si>
  <si>
    <t>Activo corriente</t>
  </si>
  <si>
    <t>Activo no corriente</t>
  </si>
  <si>
    <t>Análisis del período 2020 -2021</t>
  </si>
  <si>
    <t>Pasivo</t>
  </si>
  <si>
    <t>Pasivo corriente</t>
  </si>
  <si>
    <t>Préstamos bancarios corto plazo</t>
  </si>
  <si>
    <t>Pasivo no corriente</t>
  </si>
  <si>
    <t>Préstamos a largo plazo</t>
  </si>
  <si>
    <t>Patrimonio</t>
  </si>
  <si>
    <t>Variacion 2021-2020</t>
  </si>
  <si>
    <t>FUENTES O ENTRADAS</t>
  </si>
  <si>
    <t>SALIDAS O USOS</t>
  </si>
  <si>
    <t>ACTIVIDAD</t>
  </si>
  <si>
    <t>Ventas</t>
  </si>
  <si>
    <t>Costo de ventas</t>
  </si>
  <si>
    <t>Gastos administrativos</t>
  </si>
  <si>
    <t>Utilidad del Ejercicio</t>
  </si>
  <si>
    <t>Impuesto a la Renta</t>
  </si>
  <si>
    <t>Auxiliar de Flujo del Efectivo por el método directo</t>
  </si>
  <si>
    <t>Período: Del 1 de enero al 31 de diciembre de 2021</t>
  </si>
  <si>
    <t>Monto</t>
  </si>
  <si>
    <t>Cuentas por cobrar</t>
  </si>
  <si>
    <t>Total efectivo recibido de clientes</t>
  </si>
  <si>
    <t>Costo de venta</t>
  </si>
  <si>
    <t>Compras netas</t>
  </si>
  <si>
    <t>Total pagos realizados a proveedores</t>
  </si>
  <si>
    <t>Total efectivo pagado a proveedores y empleados</t>
  </si>
  <si>
    <t>Análisis</t>
  </si>
  <si>
    <t>Efectivo recibido de clientes</t>
  </si>
  <si>
    <t>Efectivo pagado a proveedores y empleados</t>
  </si>
  <si>
    <t>Gastos operativos</t>
  </si>
  <si>
    <t>Flujo de Operación</t>
  </si>
  <si>
    <t>Efectivo recibido por clientes</t>
  </si>
  <si>
    <t>Flujo Neto de Operación</t>
  </si>
  <si>
    <t>Flujo de Financiamiento</t>
  </si>
  <si>
    <t>Pago de dividendo</t>
  </si>
  <si>
    <t>Flujo de Inversión</t>
  </si>
  <si>
    <t>Propiedad Planta y Equipo</t>
  </si>
  <si>
    <t>Inversiones a Largo Plazo</t>
  </si>
  <si>
    <t>Flujo Neto de Inversión</t>
  </si>
  <si>
    <t>Flujo Neto</t>
  </si>
  <si>
    <t>Flujo Neto de Financiamiento</t>
  </si>
  <si>
    <t>Préstamos bancarios a corto plazo</t>
  </si>
  <si>
    <t>Préstamos bancarios a largo plazo</t>
  </si>
  <si>
    <t>Utilidad bruta</t>
  </si>
  <si>
    <t>Otros gastos</t>
  </si>
  <si>
    <t>Impuesto a la renta</t>
  </si>
  <si>
    <t>Utilidad Operativa</t>
  </si>
  <si>
    <t>Comisiones bancarias</t>
  </si>
  <si>
    <t>Otros gastos no operacionales</t>
  </si>
  <si>
    <t>Utilidad del ejercicio</t>
  </si>
  <si>
    <t>Estado de Resultados</t>
  </si>
  <si>
    <t>Depreciación de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</si>
</sst>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/>
    <xf numFmtId="43" fontId="4" fillId="0" borderId="0" xfId="0" applyNumberFormat="1" applyFont="1"/>
    <xf numFmtId="0" fontId="3" fillId="5" borderId="1" xfId="0" applyFont="1" applyFill="1" applyBorder="1"/>
    <xf numFmtId="43" fontId="3" fillId="5" borderId="1" xfId="1" applyFont="1" applyFill="1" applyBorder="1"/>
    <xf numFmtId="43" fontId="3" fillId="3" borderId="0" xfId="1" applyFont="1" applyFill="1" applyBorder="1"/>
    <xf numFmtId="0" fontId="3" fillId="4" borderId="1" xfId="0" applyFont="1" applyFill="1" applyBorder="1"/>
    <xf numFmtId="43" fontId="3" fillId="4" borderId="1" xfId="1" applyFont="1" applyFill="1" applyBorder="1"/>
    <xf numFmtId="0" fontId="3" fillId="0" borderId="1" xfId="0" applyFont="1" applyBorder="1" applyAlignment="1">
      <alignment vertical="center" wrapText="1"/>
    </xf>
    <xf numFmtId="0" fontId="4" fillId="0" borderId="3" xfId="0" applyFont="1" applyBorder="1"/>
    <xf numFmtId="0" fontId="3" fillId="3" borderId="2" xfId="0" applyFont="1" applyFill="1" applyBorder="1"/>
    <xf numFmtId="0" fontId="3" fillId="5" borderId="4" xfId="0" applyFont="1" applyFill="1" applyBorder="1"/>
    <xf numFmtId="43" fontId="3" fillId="5" borderId="5" xfId="1" applyFont="1" applyFill="1" applyBorder="1"/>
    <xf numFmtId="0" fontId="4" fillId="0" borderId="5" xfId="0" applyFont="1" applyBorder="1"/>
    <xf numFmtId="0" fontId="4" fillId="0" borderId="6" xfId="0" applyFont="1" applyBorder="1"/>
    <xf numFmtId="0" fontId="3" fillId="2" borderId="7" xfId="0" applyFont="1" applyFill="1" applyBorder="1"/>
    <xf numFmtId="1" fontId="3" fillId="2" borderId="8" xfId="1" applyNumberFormat="1" applyFont="1" applyFill="1" applyBorder="1"/>
    <xf numFmtId="0" fontId="4" fillId="0" borderId="8" xfId="0" applyFont="1" applyBorder="1"/>
    <xf numFmtId="0" fontId="4" fillId="0" borderId="9" xfId="0" applyFont="1" applyBorder="1"/>
    <xf numFmtId="0" fontId="3" fillId="3" borderId="7" xfId="0" applyFont="1" applyFill="1" applyBorder="1"/>
    <xf numFmtId="43" fontId="3" fillId="3" borderId="8" xfId="1" applyFont="1" applyFill="1" applyBorder="1"/>
    <xf numFmtId="0" fontId="4" fillId="0" borderId="1" xfId="0" applyFont="1" applyBorder="1"/>
    <xf numFmtId="43" fontId="4" fillId="0" borderId="1" xfId="1" applyFont="1" applyBorder="1"/>
    <xf numFmtId="43" fontId="4" fillId="0" borderId="1" xfId="0" applyNumberFormat="1" applyFont="1" applyBorder="1"/>
    <xf numFmtId="43" fontId="4" fillId="2" borderId="8" xfId="1" applyFont="1" applyFill="1" applyBorder="1"/>
    <xf numFmtId="43" fontId="3" fillId="2" borderId="8" xfId="1" applyFont="1" applyFill="1" applyBorder="1"/>
    <xf numFmtId="43" fontId="3" fillId="6" borderId="1" xfId="0" applyNumberFormat="1" applyFont="1" applyFill="1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1" xfId="0" applyNumberFormat="1" applyFont="1" applyBorder="1"/>
    <xf numFmtId="8" fontId="0" fillId="0" borderId="0" xfId="0" applyNumberForma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3" fillId="0" borderId="0" xfId="0" applyFont="1"/>
    <xf numFmtId="43" fontId="3" fillId="0" borderId="0" xfId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A4D0-E81A-45DE-8875-2B92A86E9399}">
  <dimension ref="A1:L29"/>
  <sheetViews>
    <sheetView topLeftCell="A21" workbookViewId="0">
      <selection activeCell="H28" sqref="H28"/>
    </sheetView>
  </sheetViews>
  <sheetFormatPr baseColWidth="10" defaultRowHeight="13" x14ac:dyDescent="0.3"/>
  <cols>
    <col min="1" max="1" width="24.36328125" style="7" bestFit="1" customWidth="1"/>
    <col min="2" max="3" width="10.26953125" style="12" bestFit="1" customWidth="1"/>
    <col min="4" max="4" width="11" style="7" bestFit="1" customWidth="1"/>
    <col min="5" max="5" width="11.1796875" style="7" bestFit="1" customWidth="1"/>
    <col min="6" max="6" width="9.453125" style="7" customWidth="1"/>
    <col min="7" max="7" width="13.1796875" style="7" bestFit="1" customWidth="1"/>
    <col min="8" max="16384" width="10.90625" style="7"/>
  </cols>
  <sheetData>
    <row r="1" spans="1:12" x14ac:dyDescent="0.3">
      <c r="A1" s="50" t="s">
        <v>16</v>
      </c>
      <c r="B1" s="50"/>
      <c r="C1" s="50"/>
      <c r="D1" s="50"/>
      <c r="E1" s="50"/>
      <c r="F1" s="50"/>
      <c r="G1" s="50"/>
    </row>
    <row r="2" spans="1:12" x14ac:dyDescent="0.3">
      <c r="A2" s="50" t="s">
        <v>2</v>
      </c>
      <c r="B2" s="50"/>
      <c r="C2" s="50"/>
      <c r="D2" s="50"/>
      <c r="E2" s="50"/>
      <c r="F2" s="50"/>
      <c r="G2" s="50"/>
    </row>
    <row r="3" spans="1:12" x14ac:dyDescent="0.3">
      <c r="A3" s="50" t="s">
        <v>21</v>
      </c>
      <c r="B3" s="50"/>
      <c r="C3" s="50"/>
      <c r="D3" s="50"/>
      <c r="E3" s="50"/>
      <c r="F3" s="50"/>
      <c r="G3" s="50"/>
    </row>
    <row r="4" spans="1:12" x14ac:dyDescent="0.3">
      <c r="A4" s="8"/>
      <c r="B4" s="8"/>
      <c r="C4" s="8"/>
    </row>
    <row r="5" spans="1:12" s="11" customFormat="1" ht="26" x14ac:dyDescent="0.35">
      <c r="A5" s="9" t="s">
        <v>3</v>
      </c>
      <c r="B5" s="10">
        <v>2020</v>
      </c>
      <c r="C5" s="10">
        <v>2021</v>
      </c>
      <c r="D5" s="19" t="s">
        <v>28</v>
      </c>
      <c r="E5" s="19" t="s">
        <v>29</v>
      </c>
      <c r="F5" s="19" t="s">
        <v>30</v>
      </c>
      <c r="G5" s="19" t="s">
        <v>31</v>
      </c>
    </row>
    <row r="6" spans="1:12" x14ac:dyDescent="0.3">
      <c r="A6" s="26" t="s">
        <v>0</v>
      </c>
      <c r="B6" s="27"/>
      <c r="C6" s="27"/>
      <c r="D6" s="27"/>
      <c r="E6" s="28"/>
      <c r="F6" s="28"/>
      <c r="G6" s="29"/>
    </row>
    <row r="7" spans="1:12" x14ac:dyDescent="0.3">
      <c r="A7" s="30" t="s">
        <v>19</v>
      </c>
      <c r="B7" s="31">
        <f>+SUM(B8:B11)</f>
        <v>433000</v>
      </c>
      <c r="C7" s="31">
        <f>+SUM(C8:C11)</f>
        <v>256500</v>
      </c>
      <c r="D7" s="31"/>
      <c r="E7" s="28"/>
      <c r="F7" s="28"/>
      <c r="G7" s="29"/>
    </row>
    <row r="8" spans="1:12" x14ac:dyDescent="0.3">
      <c r="A8" s="32" t="s">
        <v>1</v>
      </c>
      <c r="B8" s="33">
        <v>34000</v>
      </c>
      <c r="C8" s="33">
        <v>27500</v>
      </c>
      <c r="D8" s="33"/>
      <c r="E8" s="37"/>
      <c r="F8" s="34"/>
      <c r="G8" s="32"/>
    </row>
    <row r="9" spans="1:12" x14ac:dyDescent="0.3">
      <c r="A9" s="32" t="s">
        <v>4</v>
      </c>
      <c r="B9" s="33">
        <v>122000</v>
      </c>
      <c r="C9" s="33">
        <v>85000</v>
      </c>
      <c r="D9" s="33"/>
      <c r="E9" s="34"/>
      <c r="F9" s="32"/>
      <c r="G9" s="32"/>
    </row>
    <row r="10" spans="1:12" x14ac:dyDescent="0.3">
      <c r="A10" s="32" t="s">
        <v>5</v>
      </c>
      <c r="B10" s="33">
        <v>277000</v>
      </c>
      <c r="C10" s="33">
        <v>132000</v>
      </c>
      <c r="D10" s="33"/>
      <c r="E10" s="34"/>
      <c r="F10" s="32"/>
      <c r="G10" s="32"/>
    </row>
    <row r="11" spans="1:12" x14ac:dyDescent="0.3">
      <c r="A11" s="32" t="s">
        <v>6</v>
      </c>
      <c r="B11" s="33">
        <v>0</v>
      </c>
      <c r="C11" s="33">
        <v>12000</v>
      </c>
      <c r="D11" s="33"/>
      <c r="E11" s="32"/>
      <c r="F11" s="34"/>
      <c r="G11" s="32"/>
    </row>
    <row r="12" spans="1:12" x14ac:dyDescent="0.3">
      <c r="A12" s="21" t="s">
        <v>20</v>
      </c>
      <c r="B12" s="16">
        <f>+SUM(B13:B15)</f>
        <v>97000</v>
      </c>
      <c r="C12" s="16">
        <f>+SUM(C13:C15)</f>
        <v>145000</v>
      </c>
      <c r="D12" s="16"/>
      <c r="G12" s="20"/>
      <c r="L12" s="7">
        <f>46-24</f>
        <v>22</v>
      </c>
    </row>
    <row r="13" spans="1:12" x14ac:dyDescent="0.3">
      <c r="A13" s="32" t="s">
        <v>7</v>
      </c>
      <c r="B13" s="33">
        <v>105000</v>
      </c>
      <c r="C13" s="33">
        <v>157000</v>
      </c>
      <c r="D13" s="33"/>
      <c r="E13" s="32"/>
      <c r="F13" s="34"/>
      <c r="G13" s="32"/>
      <c r="L13" s="7">
        <f>+L12/11</f>
        <v>2</v>
      </c>
    </row>
    <row r="14" spans="1:12" x14ac:dyDescent="0.3">
      <c r="A14" s="32" t="s">
        <v>17</v>
      </c>
      <c r="B14" s="33">
        <v>-10000</v>
      </c>
      <c r="C14" s="33">
        <v>-20000</v>
      </c>
      <c r="D14" s="33"/>
      <c r="E14" s="34"/>
      <c r="F14" s="32"/>
      <c r="G14" s="32"/>
    </row>
    <row r="15" spans="1:12" x14ac:dyDescent="0.3">
      <c r="A15" s="32" t="s">
        <v>18</v>
      </c>
      <c r="B15" s="33">
        <v>2000</v>
      </c>
      <c r="C15" s="33">
        <v>8000</v>
      </c>
      <c r="D15" s="33"/>
      <c r="E15" s="32"/>
      <c r="F15" s="34"/>
      <c r="G15" s="32"/>
    </row>
    <row r="16" spans="1:12" x14ac:dyDescent="0.3">
      <c r="A16" s="14" t="s">
        <v>8</v>
      </c>
      <c r="B16" s="15">
        <f>+B7+B12</f>
        <v>530000</v>
      </c>
      <c r="C16" s="15">
        <f>+C7+C12</f>
        <v>401500</v>
      </c>
      <c r="D16" s="15"/>
      <c r="E16" s="28"/>
      <c r="F16" s="28"/>
      <c r="G16" s="29"/>
    </row>
    <row r="17" spans="1:7" x14ac:dyDescent="0.3">
      <c r="A17" s="26" t="s">
        <v>22</v>
      </c>
      <c r="B17" s="35"/>
      <c r="C17" s="35"/>
      <c r="D17" s="35"/>
      <c r="E17" s="28"/>
      <c r="F17" s="28"/>
      <c r="G17" s="29"/>
    </row>
    <row r="18" spans="1:7" x14ac:dyDescent="0.3">
      <c r="A18" s="30" t="s">
        <v>23</v>
      </c>
      <c r="B18" s="31">
        <f>+SUM(B19:B21)</f>
        <v>225000</v>
      </c>
      <c r="C18" s="31">
        <f>+SUM(C19:C21)</f>
        <v>127000</v>
      </c>
      <c r="D18" s="31"/>
      <c r="E18" s="28"/>
      <c r="F18" s="28"/>
      <c r="G18" s="29"/>
    </row>
    <row r="19" spans="1:7" x14ac:dyDescent="0.3">
      <c r="A19" s="32" t="s">
        <v>9</v>
      </c>
      <c r="B19" s="33">
        <v>175000</v>
      </c>
      <c r="C19" s="33">
        <v>93000</v>
      </c>
      <c r="D19" s="33"/>
      <c r="E19" s="32"/>
      <c r="F19" s="34"/>
      <c r="G19" s="32"/>
    </row>
    <row r="20" spans="1:7" x14ac:dyDescent="0.3">
      <c r="A20" s="32" t="s">
        <v>24</v>
      </c>
      <c r="B20" s="33">
        <v>35000</v>
      </c>
      <c r="C20" s="33">
        <v>15000</v>
      </c>
      <c r="D20" s="33"/>
      <c r="E20" s="32"/>
      <c r="F20" s="34"/>
      <c r="G20" s="32"/>
    </row>
    <row r="21" spans="1:7" x14ac:dyDescent="0.3">
      <c r="A21" s="32" t="s">
        <v>10</v>
      </c>
      <c r="B21" s="33">
        <v>15000</v>
      </c>
      <c r="C21" s="33">
        <v>19000</v>
      </c>
      <c r="D21" s="33"/>
      <c r="E21" s="34"/>
      <c r="F21" s="34"/>
      <c r="G21" s="32"/>
    </row>
    <row r="22" spans="1:7" x14ac:dyDescent="0.3">
      <c r="A22" s="21" t="s">
        <v>25</v>
      </c>
      <c r="B22" s="16">
        <f>+SUM(B23)</f>
        <v>44750</v>
      </c>
      <c r="C22" s="16">
        <f>+SUM(C23)</f>
        <v>59730</v>
      </c>
      <c r="D22" s="16"/>
      <c r="G22" s="20"/>
    </row>
    <row r="23" spans="1:7" x14ac:dyDescent="0.3">
      <c r="A23" s="32" t="s">
        <v>26</v>
      </c>
      <c r="B23" s="33">
        <v>44750</v>
      </c>
      <c r="C23" s="33">
        <v>59730</v>
      </c>
      <c r="D23" s="33"/>
      <c r="E23" s="34"/>
      <c r="F23" s="32"/>
      <c r="G23" s="32"/>
    </row>
    <row r="24" spans="1:7" x14ac:dyDescent="0.3">
      <c r="A24" s="17" t="s">
        <v>11</v>
      </c>
      <c r="B24" s="18">
        <f>+B22+B18</f>
        <v>269750</v>
      </c>
      <c r="C24" s="18">
        <f>+C22+C18</f>
        <v>186730</v>
      </c>
      <c r="D24" s="18"/>
      <c r="E24" s="28"/>
      <c r="F24" s="28"/>
      <c r="G24" s="29"/>
    </row>
    <row r="25" spans="1:7" x14ac:dyDescent="0.3">
      <c r="A25" s="26" t="s">
        <v>27</v>
      </c>
      <c r="B25" s="36">
        <f>+SUM(B26:B28)</f>
        <v>260250</v>
      </c>
      <c r="C25" s="36">
        <f>+SUM(C26:C28)</f>
        <v>224770</v>
      </c>
      <c r="D25" s="36"/>
      <c r="E25" s="28"/>
      <c r="F25" s="28"/>
      <c r="G25" s="29"/>
    </row>
    <row r="26" spans="1:7" x14ac:dyDescent="0.3">
      <c r="A26" s="32" t="s">
        <v>12</v>
      </c>
      <c r="B26" s="33">
        <v>240000</v>
      </c>
      <c r="C26" s="33">
        <v>175020</v>
      </c>
      <c r="D26" s="33"/>
      <c r="E26" s="32"/>
      <c r="F26" s="34"/>
      <c r="G26" s="32"/>
    </row>
    <row r="27" spans="1:7" x14ac:dyDescent="0.3">
      <c r="A27" s="32" t="s">
        <v>13</v>
      </c>
      <c r="B27" s="33">
        <v>15000</v>
      </c>
      <c r="C27" s="33">
        <v>15000</v>
      </c>
      <c r="D27" s="33"/>
      <c r="E27" s="32"/>
      <c r="F27" s="32"/>
      <c r="G27" s="32"/>
    </row>
    <row r="28" spans="1:7" x14ac:dyDescent="0.3">
      <c r="A28" s="32" t="s">
        <v>14</v>
      </c>
      <c r="B28" s="33">
        <f>+EERR!B16</f>
        <v>5250</v>
      </c>
      <c r="C28" s="33">
        <f>+EERR!C16</f>
        <v>34750</v>
      </c>
      <c r="D28" s="33"/>
      <c r="E28" s="34"/>
      <c r="F28" s="32"/>
      <c r="G28" s="32"/>
    </row>
    <row r="29" spans="1:7" x14ac:dyDescent="0.3">
      <c r="A29" s="22" t="s">
        <v>15</v>
      </c>
      <c r="B29" s="23">
        <f>+B24+B25</f>
        <v>530000</v>
      </c>
      <c r="C29" s="23">
        <f>+C24+C25</f>
        <v>411500</v>
      </c>
      <c r="D29" s="23"/>
      <c r="E29" s="24"/>
      <c r="F29" s="24"/>
      <c r="G29" s="25"/>
    </row>
  </sheetData>
  <autoFilter ref="A5:G29" xr:uid="{8E1FA4D0-E81A-45DE-8875-2B92A86E9399}"/>
  <mergeCells count="3">
    <mergeCell ref="A1:G1"/>
    <mergeCell ref="A2:G2"/>
    <mergeCell ref="A3:G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5BCA3-68B8-49CE-80B7-51938785278D}">
  <dimension ref="A1:C18"/>
  <sheetViews>
    <sheetView workbookViewId="0">
      <selection activeCell="C12" sqref="C12"/>
    </sheetView>
  </sheetViews>
  <sheetFormatPr baseColWidth="10" defaultRowHeight="14.5" x14ac:dyDescent="0.35"/>
  <cols>
    <col min="1" max="1" width="30.90625" bestFit="1" customWidth="1"/>
    <col min="2" max="3" width="11.1796875" bestFit="1" customWidth="1"/>
  </cols>
  <sheetData>
    <row r="1" spans="1:3" x14ac:dyDescent="0.35">
      <c r="A1" s="50" t="s">
        <v>16</v>
      </c>
      <c r="B1" s="50"/>
      <c r="C1" s="50"/>
    </row>
    <row r="2" spans="1:3" x14ac:dyDescent="0.35">
      <c r="A2" s="50" t="s">
        <v>70</v>
      </c>
      <c r="B2" s="50"/>
      <c r="C2" s="50"/>
    </row>
    <row r="3" spans="1:3" x14ac:dyDescent="0.35">
      <c r="A3" s="50" t="s">
        <v>21</v>
      </c>
      <c r="B3" s="50"/>
      <c r="C3" s="50"/>
    </row>
    <row r="5" spans="1:3" x14ac:dyDescent="0.35">
      <c r="A5" s="48" t="s">
        <v>3</v>
      </c>
      <c r="B5" s="48">
        <v>2020</v>
      </c>
      <c r="C5" s="48">
        <v>2021</v>
      </c>
    </row>
    <row r="6" spans="1:3" x14ac:dyDescent="0.35">
      <c r="A6" s="7" t="s">
        <v>32</v>
      </c>
      <c r="B6" s="12">
        <v>300000</v>
      </c>
      <c r="C6" s="12">
        <v>330000</v>
      </c>
    </row>
    <row r="7" spans="1:3" x14ac:dyDescent="0.35">
      <c r="A7" s="7" t="s">
        <v>33</v>
      </c>
      <c r="B7" s="12">
        <v>-200000</v>
      </c>
      <c r="C7" s="12">
        <v>-220000</v>
      </c>
    </row>
    <row r="8" spans="1:3" x14ac:dyDescent="0.35">
      <c r="A8" s="48" t="s">
        <v>63</v>
      </c>
      <c r="B8" s="49">
        <f>+SUM(B6:B7)</f>
        <v>100000</v>
      </c>
      <c r="C8" s="49">
        <f>+SUM(C6:C7)</f>
        <v>110000</v>
      </c>
    </row>
    <row r="9" spans="1:3" x14ac:dyDescent="0.35">
      <c r="A9" s="7" t="s">
        <v>34</v>
      </c>
      <c r="B9" s="12">
        <v>-70000</v>
      </c>
      <c r="C9" s="12">
        <v>-45000</v>
      </c>
    </row>
    <row r="10" spans="1:3" x14ac:dyDescent="0.35">
      <c r="A10" s="7" t="s">
        <v>71</v>
      </c>
      <c r="B10" s="12">
        <v>-5000</v>
      </c>
      <c r="C10" s="12">
        <v>-10000</v>
      </c>
    </row>
    <row r="11" spans="1:3" x14ac:dyDescent="0.35">
      <c r="A11" s="7" t="s">
        <v>66</v>
      </c>
      <c r="B11" s="12">
        <f>+B8+B9+B10</f>
        <v>25000</v>
      </c>
      <c r="C11" s="12">
        <f>+C8+C9</f>
        <v>65000</v>
      </c>
    </row>
    <row r="12" spans="1:3" x14ac:dyDescent="0.35">
      <c r="A12" s="7" t="s">
        <v>67</v>
      </c>
      <c r="B12" s="12">
        <v>-6000</v>
      </c>
      <c r="C12" s="12">
        <v>-8000</v>
      </c>
    </row>
    <row r="13" spans="1:3" x14ac:dyDescent="0.35">
      <c r="A13" s="7" t="s">
        <v>68</v>
      </c>
      <c r="B13" s="12">
        <v>-12000</v>
      </c>
      <c r="C13" s="12">
        <v>-14000</v>
      </c>
    </row>
    <row r="14" spans="1:3" x14ac:dyDescent="0.35">
      <c r="A14" s="7" t="s">
        <v>69</v>
      </c>
      <c r="B14" s="12">
        <f>+SUM(B11:B13)</f>
        <v>7000</v>
      </c>
      <c r="C14" s="12">
        <f>+SUM(C11:C13)</f>
        <v>43000</v>
      </c>
    </row>
    <row r="15" spans="1:3" x14ac:dyDescent="0.35">
      <c r="A15" s="7" t="s">
        <v>36</v>
      </c>
      <c r="B15" s="12">
        <v>-1750</v>
      </c>
      <c r="C15" s="12">
        <v>-8250</v>
      </c>
    </row>
    <row r="16" spans="1:3" x14ac:dyDescent="0.35">
      <c r="A16" s="48" t="s">
        <v>35</v>
      </c>
      <c r="B16" s="49">
        <f>+SUM(B14:B15)</f>
        <v>5250</v>
      </c>
      <c r="C16" s="49">
        <f>+SUM(C14:C15)</f>
        <v>34750</v>
      </c>
    </row>
    <row r="17" spans="2:3" x14ac:dyDescent="0.35">
      <c r="B17" s="3"/>
      <c r="C17" s="3"/>
    </row>
    <row r="18" spans="2:3" x14ac:dyDescent="0.35">
      <c r="B18" s="4"/>
      <c r="C18" s="4"/>
    </row>
  </sheetData>
  <autoFilter ref="A5:C16" xr:uid="{5665BCA3-68B8-49CE-80B7-51938785278D}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9994-A720-4079-AC15-74563653B880}">
  <dimension ref="A1:C24"/>
  <sheetViews>
    <sheetView topLeftCell="A10" workbookViewId="0">
      <selection activeCell="B14" sqref="B14:C26"/>
    </sheetView>
  </sheetViews>
  <sheetFormatPr baseColWidth="10" defaultRowHeight="13" x14ac:dyDescent="0.3"/>
  <cols>
    <col min="1" max="1" width="39" style="7" bestFit="1" customWidth="1"/>
    <col min="2" max="2" width="10.26953125" style="7" bestFit="1" customWidth="1"/>
    <col min="3" max="3" width="43.453125" style="7" bestFit="1" customWidth="1"/>
    <col min="4" max="16384" width="10.90625" style="7"/>
  </cols>
  <sheetData>
    <row r="1" spans="1:3" x14ac:dyDescent="0.3">
      <c r="A1" s="50" t="s">
        <v>16</v>
      </c>
      <c r="B1" s="50"/>
      <c r="C1" s="50"/>
    </row>
    <row r="2" spans="1:3" x14ac:dyDescent="0.3">
      <c r="A2" s="50" t="s">
        <v>37</v>
      </c>
      <c r="B2" s="50"/>
      <c r="C2" s="50"/>
    </row>
    <row r="3" spans="1:3" x14ac:dyDescent="0.3">
      <c r="A3" s="50" t="s">
        <v>38</v>
      </c>
      <c r="B3" s="50"/>
      <c r="C3" s="50"/>
    </row>
    <row r="4" spans="1:3" x14ac:dyDescent="0.3">
      <c r="A4" s="6"/>
      <c r="B4" s="6"/>
      <c r="C4" s="6"/>
    </row>
    <row r="5" spans="1:3" x14ac:dyDescent="0.3">
      <c r="A5" s="52" t="s">
        <v>47</v>
      </c>
      <c r="B5" s="52"/>
      <c r="C5" s="52"/>
    </row>
    <row r="6" spans="1:3" x14ac:dyDescent="0.3">
      <c r="A6" s="9" t="s">
        <v>3</v>
      </c>
      <c r="B6" s="9" t="s">
        <v>39</v>
      </c>
      <c r="C6" s="9" t="s">
        <v>46</v>
      </c>
    </row>
    <row r="7" spans="1:3" x14ac:dyDescent="0.3">
      <c r="A7" s="39" t="s">
        <v>32</v>
      </c>
      <c r="B7" s="40"/>
      <c r="C7" s="39"/>
    </row>
    <row r="8" spans="1:3" x14ac:dyDescent="0.3">
      <c r="A8" s="39" t="s">
        <v>40</v>
      </c>
      <c r="B8" s="40"/>
      <c r="C8" s="41"/>
    </row>
    <row r="9" spans="1:3" x14ac:dyDescent="0.3">
      <c r="A9" s="9" t="s">
        <v>41</v>
      </c>
      <c r="B9" s="42"/>
      <c r="C9" s="39"/>
    </row>
    <row r="10" spans="1:3" x14ac:dyDescent="0.3">
      <c r="A10" s="43"/>
      <c r="B10" s="44"/>
      <c r="C10" s="11"/>
    </row>
    <row r="11" spans="1:3" x14ac:dyDescent="0.3">
      <c r="B11" s="13"/>
    </row>
    <row r="12" spans="1:3" x14ac:dyDescent="0.3">
      <c r="A12" s="52" t="s">
        <v>48</v>
      </c>
      <c r="B12" s="52"/>
      <c r="C12" s="52"/>
    </row>
    <row r="13" spans="1:3" x14ac:dyDescent="0.3">
      <c r="A13" s="9" t="s">
        <v>3</v>
      </c>
      <c r="B13" s="9" t="s">
        <v>39</v>
      </c>
      <c r="C13" s="9" t="s">
        <v>46</v>
      </c>
    </row>
    <row r="14" spans="1:3" x14ac:dyDescent="0.3">
      <c r="A14" s="32" t="s">
        <v>42</v>
      </c>
      <c r="B14" s="34"/>
      <c r="C14" s="32"/>
    </row>
    <row r="15" spans="1:3" x14ac:dyDescent="0.3">
      <c r="A15" s="32" t="s">
        <v>5</v>
      </c>
      <c r="B15" s="34"/>
      <c r="C15" s="32"/>
    </row>
    <row r="16" spans="1:3" x14ac:dyDescent="0.3">
      <c r="A16" s="39" t="s">
        <v>43</v>
      </c>
      <c r="B16" s="40"/>
      <c r="C16" s="41"/>
    </row>
    <row r="17" spans="1:3" ht="43.5" customHeight="1" x14ac:dyDescent="0.3">
      <c r="A17" s="32" t="s">
        <v>9</v>
      </c>
      <c r="B17" s="34"/>
      <c r="C17" s="51"/>
    </row>
    <row r="18" spans="1:3" x14ac:dyDescent="0.3">
      <c r="A18" s="38" t="s">
        <v>44</v>
      </c>
      <c r="B18" s="45"/>
      <c r="C18" s="51"/>
    </row>
    <row r="19" spans="1:3" x14ac:dyDescent="0.3">
      <c r="A19" s="38" t="s">
        <v>49</v>
      </c>
      <c r="B19" s="34"/>
      <c r="C19" s="51"/>
    </row>
    <row r="20" spans="1:3" x14ac:dyDescent="0.3">
      <c r="A20" s="32" t="s">
        <v>34</v>
      </c>
      <c r="B20" s="34"/>
      <c r="C20" s="32"/>
    </row>
    <row r="21" spans="1:3" x14ac:dyDescent="0.3">
      <c r="A21" s="32" t="s">
        <v>10</v>
      </c>
      <c r="B21" s="34"/>
      <c r="C21" s="32"/>
    </row>
    <row r="22" spans="1:3" x14ac:dyDescent="0.3">
      <c r="A22" s="7" t="s">
        <v>64</v>
      </c>
      <c r="B22" s="13"/>
      <c r="C22" s="32"/>
    </row>
    <row r="23" spans="1:3" x14ac:dyDescent="0.3">
      <c r="A23" s="32" t="s">
        <v>6</v>
      </c>
      <c r="B23" s="34"/>
      <c r="C23" s="32"/>
    </row>
    <row r="24" spans="1:3" x14ac:dyDescent="0.3">
      <c r="A24" s="38" t="s">
        <v>45</v>
      </c>
      <c r="B24" s="45"/>
      <c r="C24" s="32"/>
    </row>
  </sheetData>
  <mergeCells count="6">
    <mergeCell ref="C17:C19"/>
    <mergeCell ref="A1:C1"/>
    <mergeCell ref="A2:C2"/>
    <mergeCell ref="A3:C3"/>
    <mergeCell ref="A5:C5"/>
    <mergeCell ref="A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8991-0B84-422E-91C1-25DA4E4D91AD}">
  <dimension ref="A1:F21"/>
  <sheetViews>
    <sheetView tabSelected="1" workbookViewId="0">
      <selection activeCell="B2" sqref="B2:E23"/>
    </sheetView>
  </sheetViews>
  <sheetFormatPr baseColWidth="10" defaultRowHeight="14.5" x14ac:dyDescent="0.35"/>
  <cols>
    <col min="1" max="1" width="36.08984375" bestFit="1" customWidth="1"/>
    <col min="2" max="2" width="11.54296875" bestFit="1" customWidth="1"/>
    <col min="3" max="3" width="4.36328125" customWidth="1"/>
    <col min="4" max="4" width="15.1796875" bestFit="1" customWidth="1"/>
  </cols>
  <sheetData>
    <row r="1" spans="1:2" x14ac:dyDescent="0.35">
      <c r="A1" s="1" t="s">
        <v>3</v>
      </c>
      <c r="B1" s="1" t="s">
        <v>39</v>
      </c>
    </row>
    <row r="2" spans="1:2" x14ac:dyDescent="0.35">
      <c r="A2" s="5" t="s">
        <v>50</v>
      </c>
      <c r="B2" s="2"/>
    </row>
    <row r="3" spans="1:2" x14ac:dyDescent="0.35">
      <c r="A3" s="2" t="s">
        <v>51</v>
      </c>
      <c r="B3" s="47"/>
    </row>
    <row r="4" spans="1:2" x14ac:dyDescent="0.35">
      <c r="A4" s="2" t="s">
        <v>48</v>
      </c>
      <c r="B4" s="47"/>
    </row>
    <row r="5" spans="1:2" x14ac:dyDescent="0.35">
      <c r="A5" s="2" t="s">
        <v>67</v>
      </c>
      <c r="B5" s="47"/>
    </row>
    <row r="6" spans="1:2" x14ac:dyDescent="0.35">
      <c r="A6" s="2" t="s">
        <v>65</v>
      </c>
      <c r="B6" s="47"/>
    </row>
    <row r="7" spans="1:2" x14ac:dyDescent="0.35">
      <c r="A7" s="5" t="s">
        <v>52</v>
      </c>
      <c r="B7" s="47"/>
    </row>
    <row r="8" spans="1:2" x14ac:dyDescent="0.35">
      <c r="A8" s="2"/>
      <c r="B8" s="2"/>
    </row>
    <row r="9" spans="1:2" x14ac:dyDescent="0.35">
      <c r="A9" s="5" t="s">
        <v>55</v>
      </c>
      <c r="B9" s="2"/>
    </row>
    <row r="10" spans="1:2" x14ac:dyDescent="0.35">
      <c r="A10" s="2" t="s">
        <v>56</v>
      </c>
      <c r="B10" s="47"/>
    </row>
    <row r="11" spans="1:2" x14ac:dyDescent="0.35">
      <c r="A11" s="2" t="s">
        <v>57</v>
      </c>
      <c r="B11" s="47"/>
    </row>
    <row r="12" spans="1:2" x14ac:dyDescent="0.35">
      <c r="A12" s="5" t="s">
        <v>58</v>
      </c>
      <c r="B12" s="47"/>
    </row>
    <row r="13" spans="1:2" x14ac:dyDescent="0.35">
      <c r="A13" s="2"/>
      <c r="B13" s="2"/>
    </row>
    <row r="14" spans="1:2" x14ac:dyDescent="0.35">
      <c r="A14" s="5" t="s">
        <v>53</v>
      </c>
      <c r="B14" s="2"/>
    </row>
    <row r="15" spans="1:2" x14ac:dyDescent="0.35">
      <c r="A15" s="2" t="s">
        <v>61</v>
      </c>
      <c r="B15" s="47"/>
    </row>
    <row r="16" spans="1:2" x14ac:dyDescent="0.35">
      <c r="A16" s="2" t="s">
        <v>62</v>
      </c>
      <c r="B16" s="47"/>
    </row>
    <row r="17" spans="1:6" x14ac:dyDescent="0.35">
      <c r="A17" s="2" t="s">
        <v>12</v>
      </c>
      <c r="B17" s="47"/>
    </row>
    <row r="18" spans="1:6" x14ac:dyDescent="0.35">
      <c r="A18" s="2" t="s">
        <v>54</v>
      </c>
      <c r="B18" s="47"/>
    </row>
    <row r="19" spans="1:6" x14ac:dyDescent="0.35">
      <c r="A19" s="5" t="s">
        <v>60</v>
      </c>
      <c r="B19" s="47"/>
    </row>
    <row r="20" spans="1:6" x14ac:dyDescent="0.35">
      <c r="A20" s="5"/>
      <c r="B20" s="46"/>
    </row>
    <row r="21" spans="1:6" x14ac:dyDescent="0.35">
      <c r="A21" s="5" t="s">
        <v>59</v>
      </c>
      <c r="B21" s="47"/>
      <c r="D21" s="4"/>
      <c r="F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ESF</vt:lpstr>
      <vt:lpstr>EERR</vt:lpstr>
      <vt:lpstr>Método directo</vt:lpstr>
      <vt:lpstr>flujo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cp:lastPrinted>2024-07-02T23:07:27Z</cp:lastPrinted>
  <dcterms:created xsi:type="dcterms:W3CDTF">2024-07-02T22:28:26Z</dcterms:created>
  <dcterms:modified xsi:type="dcterms:W3CDTF">2025-07-01T12:50:28Z</dcterms:modified>
</cp:coreProperties>
</file>