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9"/>
  <workbookPr/>
  <mc:AlternateContent xmlns:mc="http://schemas.openxmlformats.org/markup-compatibility/2006">
    <mc:Choice Requires="x15">
      <x15ac:absPath xmlns:x15ac="http://schemas.microsoft.com/office/spreadsheetml/2010/11/ac" url="C:\karinaAlvarez\UNACH\Contratos\CONTRATO DIR ACADEMICA\MATERIAL POR DIAS\Dia 4\"/>
    </mc:Choice>
  </mc:AlternateContent>
  <xr:revisionPtr revIDLastSave="0" documentId="8_{26C1A3F7-74B4-4E04-863E-E51B0D40801F}" xr6:coauthVersionLast="47" xr6:coauthVersionMax="47" xr10:uidLastSave="{00000000-0000-0000-0000-000000000000}"/>
  <bookViews>
    <workbookView xWindow="-120" yWindow="-120" windowWidth="20730" windowHeight="11160" firstSheet="2" activeTab="2" xr2:uid="{A8D930B2-78A1-4535-8AAC-F2D99E96FB00}"/>
  </bookViews>
  <sheets>
    <sheet name="Hoja1" sheetId="1" r:id="rId1"/>
    <sheet name="Sin datos historicos" sheetId="2" r:id="rId2"/>
    <sheet name="Proyecciones Datos Historico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  <c r="C12" i="3"/>
  <c r="C13" i="3"/>
  <c r="C14" i="3"/>
  <c r="C10" i="3"/>
  <c r="K2" i="2"/>
  <c r="E2" i="2"/>
  <c r="E3" i="2"/>
  <c r="F3" i="2" s="1"/>
  <c r="E4" i="2"/>
  <c r="F4" i="2" s="1"/>
  <c r="E5" i="2"/>
  <c r="F5" i="2" s="1"/>
  <c r="E6" i="2"/>
  <c r="E7" i="2"/>
  <c r="C3" i="2"/>
  <c r="C4" i="2"/>
  <c r="C5" i="2"/>
  <c r="C6" i="2"/>
  <c r="F6" i="2" s="1"/>
  <c r="C7" i="2"/>
  <c r="F7" i="2" s="1"/>
  <c r="C2" i="2"/>
  <c r="F2" i="2" s="1"/>
  <c r="D10" i="1"/>
  <c r="E3" i="1"/>
  <c r="E4" i="1"/>
  <c r="E5" i="1"/>
  <c r="E6" i="1"/>
  <c r="E2" i="1"/>
  <c r="D3" i="1"/>
  <c r="D4" i="1"/>
  <c r="D5" i="1"/>
  <c r="D6" i="1"/>
  <c r="D2" i="1"/>
  <c r="G2" i="2" l="1"/>
  <c r="K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tc={D3F2B3C6-7B43-4C4D-8E2D-34488BB2A04C}</author>
  </authors>
  <commentList>
    <comment ref="E1" authorId="0" shapeId="0" xr:uid="{D3F2B3C6-7B43-4C4D-8E2D-34488BB2A04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Analizo en función de la demanda y en cuanto puedo atender desde mi inversión.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tc={14AF28BA-EE27-46C8-A43A-C8A1DA611595}</author>
    <author>WinUser</author>
  </authors>
  <commentList>
    <comment ref="B1" authorId="0" shapeId="0" xr:uid="{14AF28BA-EE27-46C8-A43A-C8A1DA611595}">
      <text>
        <t>[Threaded comment]
Your version of Excel allows you to read this threaded comment; however, any edits to it will get removed if the file is opened in a newer version of Excel. Learn more: https://go.microsoft.com/fwlink/?linkid=870924
Comment:
    Pn= Pi (1+i) exponente n</t>
      </text>
    </comment>
    <comment ref="C1" authorId="1" shapeId="0" xr:uid="{3412B5F7-33AA-49C9-B2C0-E311B06C5888}">
      <text>
        <r>
          <rPr>
            <b/>
            <sz val="9"/>
            <color indexed="81"/>
            <rFont val="Tahoma"/>
            <family val="2"/>
          </rPr>
          <t>WinUser:</t>
        </r>
        <r>
          <rPr>
            <sz val="9"/>
            <color indexed="81"/>
            <rFont val="Tahoma"/>
            <family val="2"/>
          </rPr>
          <t xml:space="preserve">
tasa de crecimiento de la población t=1,3%</t>
        </r>
      </text>
    </comment>
    <comment ref="D1" authorId="1" shapeId="0" xr:uid="{57BDDC7A-3254-4C1A-A0BE-85EEEE0D7230}">
      <text>
        <r>
          <rPr>
            <b/>
            <sz val="9"/>
            <color indexed="81"/>
            <rFont val="Tahoma"/>
            <family val="2"/>
          </rPr>
          <t>WinUser:</t>
        </r>
        <r>
          <rPr>
            <sz val="9"/>
            <color indexed="81"/>
            <rFont val="Tahoma"/>
            <family val="2"/>
          </rPr>
          <t xml:space="preserve">
frecuencia de uso </t>
        </r>
      </text>
    </comment>
    <comment ref="E1" authorId="1" shapeId="0" xr:uid="{590D07DE-907E-4FC2-8BB3-941A62B54DA3}">
      <text>
        <r>
          <rPr>
            <b/>
            <sz val="9"/>
            <color indexed="81"/>
            <rFont val="Tahoma"/>
            <family val="2"/>
          </rPr>
          <t>WinUser:</t>
        </r>
        <r>
          <rPr>
            <sz val="9"/>
            <color indexed="81"/>
            <rFont val="Tahoma"/>
            <family val="2"/>
          </rPr>
          <t xml:space="preserve">
Tasa de crecimiento
(Pn/Pi)^ 1/n   -1
</t>
        </r>
      </text>
    </comment>
    <comment ref="G1" authorId="1" shapeId="0" xr:uid="{99EA5DF0-98BD-4B6E-9EFB-67C81682F9F1}">
      <text>
        <r>
          <rPr>
            <b/>
            <sz val="9"/>
            <color indexed="81"/>
            <rFont val="Tahoma"/>
            <family val="2"/>
          </rPr>
          <t>WinUser:</t>
        </r>
        <r>
          <rPr>
            <sz val="9"/>
            <color indexed="81"/>
            <rFont val="Tahoma"/>
            <family val="2"/>
          </rPr>
          <t xml:space="preserve">
El tamaño de la planta depende del dinero a invertir en el proyecto</t>
        </r>
      </text>
    </comment>
  </commentList>
</comments>
</file>

<file path=xl/sharedStrings.xml><?xml version="1.0" encoding="utf-8"?>
<sst xmlns="http://schemas.openxmlformats.org/spreadsheetml/2006/main" count="31" uniqueCount="27">
  <si>
    <t>Año</t>
  </si>
  <si>
    <t>Demanda</t>
  </si>
  <si>
    <t>Oferta</t>
  </si>
  <si>
    <t>DI= D-0</t>
  </si>
  <si>
    <t>20% - tamaño</t>
  </si>
  <si>
    <t>Según la encuesta</t>
  </si>
  <si>
    <t>Poblacion PEA Rbba</t>
  </si>
  <si>
    <t>Poblacion objetivo</t>
  </si>
  <si>
    <t>SI compra</t>
  </si>
  <si>
    <t>Estratificar</t>
  </si>
  <si>
    <t xml:space="preserve">Disponibilidad de pago  </t>
  </si>
  <si>
    <t xml:space="preserve">Año </t>
  </si>
  <si>
    <t>n</t>
  </si>
  <si>
    <t>Consumo percápita</t>
  </si>
  <si>
    <t xml:space="preserve">Oferta </t>
  </si>
  <si>
    <t>DPI=D-O</t>
  </si>
  <si>
    <t>Población objetivo
(8,4% DPI)</t>
  </si>
  <si>
    <t>Si la inversión es 100.000$          --- 2 cabañas</t>
  </si>
  <si>
    <t>2 cabañas</t>
  </si>
  <si>
    <t>20 turistas por semana</t>
  </si>
  <si>
    <t>tamaño</t>
  </si>
  <si>
    <t>3 cabañas</t>
  </si>
  <si>
    <t>Años</t>
  </si>
  <si>
    <t>X</t>
  </si>
  <si>
    <t>Ventas</t>
  </si>
  <si>
    <t>y = 1942,9x + 22200</t>
  </si>
  <si>
    <t>PROYECCIONES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</si>
</sst>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9" fontId="0" fillId="0" borderId="0" xfId="0" applyNumberFormat="1"/>
    <xf numFmtId="1" fontId="0" fillId="0" borderId="0" xfId="0" applyNumberFormat="1"/>
    <xf numFmtId="0" fontId="0" fillId="2" borderId="0" xfId="0" applyFill="1"/>
    <xf numFmtId="1" fontId="0" fillId="2" borderId="0" xfId="0" applyNumberFormat="1" applyFill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 applyAlignment="1">
      <alignment horizontal="center" vertical="center"/>
    </xf>
    <xf numFmtId="164" fontId="0" fillId="0" borderId="0" xfId="1" applyNumberFormat="1" applyFont="1"/>
    <xf numFmtId="0" fontId="3" fillId="0" borderId="0" xfId="0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415974560603703E-2"/>
                  <c:y val="0.412526852474644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'Proyecciones Datos Historicos'!$B$2:$B$7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'Proyecciones Datos Historicos'!$C$2:$C$7</c:f>
              <c:numCache>
                <c:formatCode>General</c:formatCode>
                <c:ptCount val="6"/>
                <c:pt idx="0">
                  <c:v>24000</c:v>
                </c:pt>
                <c:pt idx="1">
                  <c:v>25000</c:v>
                </c:pt>
                <c:pt idx="2">
                  <c:v>30000</c:v>
                </c:pt>
                <c:pt idx="3">
                  <c:v>28000</c:v>
                </c:pt>
                <c:pt idx="4">
                  <c:v>35000</c:v>
                </c:pt>
                <c:pt idx="5">
                  <c:v>32000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E9-405E-B43C-6E9F4FF5D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816592"/>
        <c:axId val="1133822832"/>
      </c:scatterChart>
      <c:valAx>
        <c:axId val="1133816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822832"/>
        <c:crosses val="autoZero"/>
        <c:crossBetween val="midCat"/>
      </c:valAx>
      <c:valAx>
        <c:axId val="113382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81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6666666666666691E-2"/>
                  <c:y val="-5.0925925925925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78-439B-A1FB-3D750E29533B}"/>
                </c:ext>
              </c:extLst>
            </c:dLbl>
            <c:dLbl>
              <c:idx val="1"/>
              <c:layout>
                <c:manualLayout>
                  <c:x val="0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78-439B-A1FB-3D750E29533B}"/>
                </c:ext>
              </c:extLst>
            </c:dLbl>
            <c:dLbl>
              <c:idx val="2"/>
              <c:layout>
                <c:manualLayout>
                  <c:x val="-1.0185067526415994E-16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78-439B-A1FB-3D750E29533B}"/>
                </c:ext>
              </c:extLst>
            </c:dLbl>
            <c:dLbl>
              <c:idx val="3"/>
              <c:layout>
                <c:manualLayout>
                  <c:x val="0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78-439B-A1FB-3D750E29533B}"/>
                </c:ext>
              </c:extLst>
            </c:dLbl>
            <c:dLbl>
              <c:idx val="4"/>
              <c:layout>
                <c:manualLayout>
                  <c:x val="-1.6666666666666871E-2"/>
                  <c:y val="-4.6296296296296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78-439B-A1FB-3D750E2953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'Proyecciones Datos Historicos'!$A$10:$A$14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'Proyecciones Datos Historicos'!$C$10:$C$14</c:f>
              <c:numCache>
                <c:formatCode>0</c:formatCode>
                <c:ptCount val="5"/>
                <c:pt idx="0">
                  <c:v>35800.300000000003</c:v>
                </c:pt>
                <c:pt idx="1">
                  <c:v>37743.199999999997</c:v>
                </c:pt>
                <c:pt idx="2">
                  <c:v>39686.100000000006</c:v>
                </c:pt>
                <c:pt idx="3">
                  <c:v>41629</c:v>
                </c:pt>
                <c:pt idx="4">
                  <c:v>43571.9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78-439B-A1FB-3D750E295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149936"/>
        <c:axId val="118155216"/>
      </c:lineChart>
      <c:catAx>
        <c:axId val="11814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55216"/>
        <c:crosses val="autoZero"/>
        <c:auto val="1"/>
        <c:lblAlgn val="ctr"/>
        <c:lblOffset val="100"/>
        <c:noMultiLvlLbl val="0"/>
      </c:catAx>
      <c:valAx>
        <c:axId val="11815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4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652096</xdr:colOff>
      <xdr:row>0</xdr:row>
      <xdr:rowOff>102576</xdr:rowOff>
    </xdr:from>
    <xdr:to>
      <xdr:col>10</xdr:col>
      <xdr:colOff>368230</xdr:colOff>
      <xdr:row>12</xdr:row>
      <xdr:rowOff>164125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F5EB1E5-3D12-1FA4-1824-0317947915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629038</xdr:colOff>
      <xdr:row>13</xdr:row>
      <xdr:rowOff>156882</xdr:rowOff>
    </xdr:from>
    <xdr:to>
      <xdr:col>10</xdr:col>
      <xdr:colOff>324971</xdr:colOff>
      <xdr:row>27</xdr:row>
      <xdr:rowOff>175588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D5797D3-09F6-FDCB-B21B-87CF905CD6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arina Alexandra Alvarez Basantes" id="{1BB77F50-58FB-4276-AC84-CF59784E8F51}" userId="S::kalvarez@unach.edu.ec::af8b88d1-2dae-4098-84d2-a464add7733a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5E7F65-C7D5-40D3-AC0F-E162FBD533D2}" name="Tabla1" displayName="Tabla1" ref="A1:E6" totalsRowShown="0">
  <autoFilter ref="A1:E6" xr:uid="{4F5E7F65-C7D5-40D3-AC0F-E162FBD533D2}"/>
  <tableColumns count="5">
    <tableColumn id="1" xr3:uid="{83ABE3F7-73BD-4461-A7D1-49465D663D72}" name="Año"/>
    <tableColumn id="2" xr3:uid="{E57E4608-57D3-4A1D-A3BA-D67C0F4C1CA4}" name="Demanda"/>
    <tableColumn id="3" xr3:uid="{6A041394-48FB-4211-B5C6-AC8E9204F6D4}" name="Oferta"/>
    <tableColumn id="4" xr3:uid="{D7622C78-9AD6-4378-834F-CA2DF7CC346C}" name="DI= D-0">
      <calculatedColumnFormula>+B2-C2</calculatedColumnFormula>
    </tableColumn>
    <tableColumn id="5" xr3:uid="{B8A550A5-4AA7-4140-9698-002AB7F48E21}" name="20% - tamaño">
      <calculatedColumnFormula>+D2*0.2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4-03-14T20:18:06.23" personId="{1BB77F50-58FB-4276-AC84-CF59784E8F51}" id="{D3F2B3C6-7B43-4C4D-8E2D-34488BB2A04C}">
    <text xml:space="preserve">Analizo en función de la demanda y en cuanto puedo atender desde mi inversión.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" dT="2024-03-14T20:30:15.24" personId="{1BB77F50-58FB-4276-AC84-CF59784E8F51}" id="{14AF28BA-EE27-46C8-A43A-C8A1DA611595}">
    <text>Pn= Pi (1+i) exponente 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F184D-BD34-48BA-A19C-9D2BC4C4D454}">
  <dimension ref="A1:E12"/>
  <sheetViews>
    <sheetView topLeftCell="A4" zoomScale="204" workbookViewId="0">
      <selection activeCell="D10" sqref="D10"/>
    </sheetView>
  </sheetViews>
  <sheetFormatPr defaultColWidth="11.42578125" defaultRowHeight="15"/>
  <cols>
    <col min="5" max="5" width="12.285156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2024</v>
      </c>
      <c r="B2">
        <v>7000</v>
      </c>
      <c r="C2">
        <v>3000</v>
      </c>
      <c r="D2">
        <f>+B2-C2</f>
        <v>4000</v>
      </c>
      <c r="E2">
        <f>+D2*0.2</f>
        <v>800</v>
      </c>
    </row>
    <row r="3" spans="1:5">
      <c r="A3">
        <v>2025</v>
      </c>
      <c r="B3">
        <v>8000</v>
      </c>
      <c r="C3">
        <v>4000</v>
      </c>
      <c r="D3">
        <f t="shared" ref="D3:D6" si="0">+B3-C3</f>
        <v>4000</v>
      </c>
      <c r="E3">
        <f t="shared" ref="E3:E6" si="1">+D3*0.2</f>
        <v>800</v>
      </c>
    </row>
    <row r="4" spans="1:5">
      <c r="A4">
        <v>2026</v>
      </c>
      <c r="B4">
        <v>9000</v>
      </c>
      <c r="C4">
        <v>5000</v>
      </c>
      <c r="D4">
        <f t="shared" si="0"/>
        <v>4000</v>
      </c>
      <c r="E4">
        <f t="shared" si="1"/>
        <v>800</v>
      </c>
    </row>
    <row r="5" spans="1:5">
      <c r="A5">
        <v>2027</v>
      </c>
      <c r="B5">
        <v>10000</v>
      </c>
      <c r="C5">
        <v>6000</v>
      </c>
      <c r="D5">
        <f t="shared" si="0"/>
        <v>4000</v>
      </c>
      <c r="E5">
        <f t="shared" si="1"/>
        <v>800</v>
      </c>
    </row>
    <row r="6" spans="1:5">
      <c r="A6">
        <v>2028</v>
      </c>
      <c r="B6">
        <v>11000</v>
      </c>
      <c r="C6">
        <v>7000</v>
      </c>
      <c r="D6">
        <f t="shared" si="0"/>
        <v>4000</v>
      </c>
      <c r="E6">
        <f t="shared" si="1"/>
        <v>800</v>
      </c>
    </row>
    <row r="8" spans="1:5">
      <c r="A8" s="6" t="s">
        <v>5</v>
      </c>
      <c r="C8" s="5" t="s">
        <v>6</v>
      </c>
      <c r="D8">
        <v>106840</v>
      </c>
    </row>
    <row r="9" spans="1:5">
      <c r="A9" t="s">
        <v>7</v>
      </c>
      <c r="C9" t="s">
        <v>8</v>
      </c>
      <c r="D9" s="1">
        <v>0.7</v>
      </c>
    </row>
    <row r="10" spans="1:5">
      <c r="C10" s="3" t="s">
        <v>1</v>
      </c>
      <c r="D10" s="4">
        <f>+D8*0.7</f>
        <v>74788</v>
      </c>
    </row>
    <row r="11" spans="1:5">
      <c r="C11" t="s">
        <v>9</v>
      </c>
    </row>
    <row r="12" spans="1:5">
      <c r="C12" s="5" t="s">
        <v>10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4C210-15D4-4859-814A-AA9887AAB6AD}">
  <dimension ref="A1:L7"/>
  <sheetViews>
    <sheetView topLeftCell="B1" zoomScale="155" zoomScaleNormal="250" workbookViewId="0">
      <selection activeCell="F4" sqref="F4"/>
    </sheetView>
  </sheetViews>
  <sheetFormatPr defaultColWidth="11.42578125" defaultRowHeight="15"/>
  <cols>
    <col min="1" max="1" width="11.42578125" style="7"/>
    <col min="2" max="2" width="6.5703125" style="7" customWidth="1"/>
    <col min="4" max="4" width="10.42578125" customWidth="1"/>
    <col min="7" max="7" width="17.5703125" bestFit="1" customWidth="1"/>
  </cols>
  <sheetData>
    <row r="1" spans="1:12" ht="30">
      <c r="A1" s="7" t="s">
        <v>11</v>
      </c>
      <c r="B1" s="7" t="s">
        <v>12</v>
      </c>
      <c r="C1" t="s">
        <v>1</v>
      </c>
      <c r="D1" s="9" t="s">
        <v>13</v>
      </c>
      <c r="E1" t="s">
        <v>14</v>
      </c>
      <c r="F1" t="s">
        <v>15</v>
      </c>
      <c r="G1" s="9" t="s">
        <v>16</v>
      </c>
      <c r="I1" t="s">
        <v>17</v>
      </c>
    </row>
    <row r="2" spans="1:12">
      <c r="A2" s="7">
        <v>2024</v>
      </c>
      <c r="B2" s="7">
        <v>0</v>
      </c>
      <c r="C2" s="8">
        <f>74788*(1+0.013)^B2</f>
        <v>74788</v>
      </c>
      <c r="D2" s="8">
        <v>1</v>
      </c>
      <c r="E2" s="10">
        <f>50000*(1+0.03)^B2</f>
        <v>50000</v>
      </c>
      <c r="F2" s="8">
        <f>+C2*D2-E2</f>
        <v>24788</v>
      </c>
      <c r="G2" s="2">
        <f>+F2*0.084</f>
        <v>2082.192</v>
      </c>
      <c r="H2" t="s">
        <v>18</v>
      </c>
      <c r="I2" t="s">
        <v>19</v>
      </c>
      <c r="K2" s="3">
        <f>20*52*2</f>
        <v>2080</v>
      </c>
      <c r="L2" t="s">
        <v>20</v>
      </c>
    </row>
    <row r="3" spans="1:12">
      <c r="A3" s="7">
        <v>2025</v>
      </c>
      <c r="B3" s="7">
        <v>1</v>
      </c>
      <c r="C3" s="8">
        <f t="shared" ref="C3:C7" si="0">74788*(1+0.013)^B3</f>
        <v>75760.243999999992</v>
      </c>
      <c r="D3" s="8">
        <v>1</v>
      </c>
      <c r="E3" s="10">
        <f t="shared" ref="E3:E7" si="1">50000*(1+0.03)^B3</f>
        <v>51500</v>
      </c>
      <c r="F3" s="8">
        <f t="shared" ref="F3:F7" si="2">+C3*D3-E3</f>
        <v>24260.243999999992</v>
      </c>
      <c r="G3" s="2">
        <v>2082</v>
      </c>
      <c r="H3" t="s">
        <v>18</v>
      </c>
      <c r="K3" s="11">
        <f>2080/F2</f>
        <v>8.3911570114571565E-2</v>
      </c>
    </row>
    <row r="4" spans="1:12">
      <c r="A4" s="7">
        <v>2026</v>
      </c>
      <c r="B4" s="7">
        <v>2</v>
      </c>
      <c r="C4" s="8">
        <f t="shared" si="0"/>
        <v>76745.127171999993</v>
      </c>
      <c r="D4" s="8">
        <v>1</v>
      </c>
      <c r="E4" s="10">
        <f t="shared" si="1"/>
        <v>53045</v>
      </c>
      <c r="F4" s="8">
        <f t="shared" si="2"/>
        <v>23700.127171999993</v>
      </c>
      <c r="G4" s="2">
        <v>2082</v>
      </c>
      <c r="H4" t="s">
        <v>18</v>
      </c>
    </row>
    <row r="5" spans="1:12">
      <c r="A5" s="7">
        <v>2027</v>
      </c>
      <c r="B5" s="7">
        <v>3</v>
      </c>
      <c r="C5" s="8">
        <f t="shared" si="0"/>
        <v>77742.813825235993</v>
      </c>
      <c r="D5" s="8">
        <v>1</v>
      </c>
      <c r="E5" s="10">
        <f t="shared" si="1"/>
        <v>54636.35</v>
      </c>
      <c r="F5" s="8">
        <f t="shared" si="2"/>
        <v>23106.463825235995</v>
      </c>
      <c r="G5" s="2"/>
      <c r="H5" t="s">
        <v>21</v>
      </c>
    </row>
    <row r="6" spans="1:12">
      <c r="A6" s="7">
        <v>2028</v>
      </c>
      <c r="B6" s="7">
        <v>4</v>
      </c>
      <c r="C6" s="8">
        <f t="shared" si="0"/>
        <v>78753.470404964057</v>
      </c>
      <c r="D6" s="8">
        <v>1</v>
      </c>
      <c r="E6" s="10">
        <f t="shared" si="1"/>
        <v>56275.440499999997</v>
      </c>
      <c r="F6" s="8">
        <f t="shared" si="2"/>
        <v>22478.02990496406</v>
      </c>
      <c r="G6" s="2"/>
    </row>
    <row r="7" spans="1:12">
      <c r="A7" s="7">
        <v>2029</v>
      </c>
      <c r="B7" s="7">
        <v>5</v>
      </c>
      <c r="C7" s="8">
        <f t="shared" si="0"/>
        <v>79777.265520228582</v>
      </c>
      <c r="D7" s="8">
        <v>1</v>
      </c>
      <c r="E7" s="10">
        <f t="shared" si="1"/>
        <v>57963.703714999989</v>
      </c>
      <c r="F7" s="8">
        <f t="shared" si="2"/>
        <v>21813.561805228594</v>
      </c>
      <c r="G7" s="2"/>
    </row>
  </sheetData>
  <phoneticPr fontId="6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17512-31D9-466C-8E9F-58324BBE67EB}">
  <dimension ref="A1:D14"/>
  <sheetViews>
    <sheetView tabSelected="1" zoomScale="85" zoomScaleNormal="85" workbookViewId="0">
      <selection activeCell="L15" sqref="L15"/>
    </sheetView>
  </sheetViews>
  <sheetFormatPr defaultColWidth="11.42578125" defaultRowHeight="15"/>
  <cols>
    <col min="2" max="2" width="7.28515625" customWidth="1"/>
    <col min="4" max="4" width="18" bestFit="1" customWidth="1"/>
  </cols>
  <sheetData>
    <row r="1" spans="1:4">
      <c r="A1" s="12" t="s">
        <v>22</v>
      </c>
      <c r="B1" s="12" t="s">
        <v>23</v>
      </c>
      <c r="C1" s="12" t="s">
        <v>24</v>
      </c>
      <c r="D1" s="12" t="s">
        <v>25</v>
      </c>
    </row>
    <row r="2" spans="1:4">
      <c r="A2" s="7">
        <v>2019</v>
      </c>
      <c r="B2" s="7">
        <v>1</v>
      </c>
      <c r="C2" s="7">
        <v>24000</v>
      </c>
    </row>
    <row r="3" spans="1:4">
      <c r="A3" s="7">
        <v>2020</v>
      </c>
      <c r="B3" s="7">
        <v>2</v>
      </c>
      <c r="C3" s="7">
        <v>25000</v>
      </c>
    </row>
    <row r="4" spans="1:4">
      <c r="A4" s="7">
        <v>2021</v>
      </c>
      <c r="B4" s="7">
        <v>3</v>
      </c>
      <c r="C4" s="7">
        <v>30000</v>
      </c>
    </row>
    <row r="5" spans="1:4">
      <c r="A5" s="7">
        <v>2022</v>
      </c>
      <c r="B5" s="7">
        <v>4</v>
      </c>
      <c r="C5" s="7">
        <v>28000</v>
      </c>
    </row>
    <row r="6" spans="1:4">
      <c r="A6" s="7">
        <v>2023</v>
      </c>
      <c r="B6" s="7">
        <v>5</v>
      </c>
      <c r="C6" s="7">
        <v>35000</v>
      </c>
    </row>
    <row r="7" spans="1:4">
      <c r="A7" s="7">
        <v>2024</v>
      </c>
      <c r="B7" s="7">
        <v>6</v>
      </c>
      <c r="C7" s="7">
        <v>32000</v>
      </c>
    </row>
    <row r="9" spans="1:4">
      <c r="A9" t="s">
        <v>26</v>
      </c>
    </row>
    <row r="10" spans="1:4">
      <c r="A10" s="7">
        <v>2025</v>
      </c>
      <c r="B10" s="7">
        <v>7</v>
      </c>
      <c r="C10" s="8">
        <f>1942.9*B10+22200</f>
        <v>35800.300000000003</v>
      </c>
    </row>
    <row r="11" spans="1:4">
      <c r="A11" s="7">
        <v>2026</v>
      </c>
      <c r="B11" s="7">
        <v>8</v>
      </c>
      <c r="C11" s="8">
        <f t="shared" ref="C11:C14" si="0">1942.9*B11+22200</f>
        <v>37743.199999999997</v>
      </c>
    </row>
    <row r="12" spans="1:4">
      <c r="A12" s="7">
        <v>2027</v>
      </c>
      <c r="B12" s="7">
        <v>9</v>
      </c>
      <c r="C12" s="8">
        <f t="shared" si="0"/>
        <v>39686.100000000006</v>
      </c>
    </row>
    <row r="13" spans="1:4">
      <c r="A13" s="7">
        <v>2028</v>
      </c>
      <c r="B13" s="7">
        <v>10</v>
      </c>
      <c r="C13" s="8">
        <f t="shared" si="0"/>
        <v>41629</v>
      </c>
    </row>
    <row r="14" spans="1:4">
      <c r="A14" s="7">
        <v>2029</v>
      </c>
      <c r="B14" s="7">
        <v>11</v>
      </c>
      <c r="C14" s="8">
        <f t="shared" si="0"/>
        <v>43571.9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Karina Alexandra Alvarez Basantes</dc:creator>
  <cp:keywords/>
  <dc:description/>
  <cp:lastModifiedBy>Usuario invitado</cp:lastModifiedBy>
  <cp:revision/>
  <dcterms:created xsi:type="dcterms:W3CDTF">2024-03-14T20:13:54Z</dcterms:created>
  <dcterms:modified xsi:type="dcterms:W3CDTF">2024-09-05T14:08:57Z</dcterms:modified>
  <cp:category/>
  <cp:contentStatus/>
</cp:coreProperties>
</file>