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tmp" ContentType="image/p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ejandro\Desktop\ARQUITECTURA_MAY_SEP\MATERIAS\ESTRUCTURAS III\cimentacion y columnas\"/>
    </mc:Choice>
  </mc:AlternateContent>
  <xr:revisionPtr revIDLastSave="0" documentId="8_{8AF4BE7F-B452-4C6C-9662-C878AE8B0758}" xr6:coauthVersionLast="45" xr6:coauthVersionMax="45" xr10:uidLastSave="{00000000-0000-0000-0000-000000000000}"/>
  <bookViews>
    <workbookView xWindow="-108" yWindow="-108" windowWidth="23256" windowHeight="12576" xr2:uid="{385967CB-124E-467F-89AA-BF60B59BB6DF}"/>
  </bookViews>
  <sheets>
    <sheet name="Columnas y cimenta" sheetId="2" r:id="rId1"/>
    <sheet name="Hoja1" sheetId="1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79" i="2" l="1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78" i="2"/>
  <c r="D95" i="2"/>
  <c r="D94" i="2"/>
  <c r="D93" i="2"/>
  <c r="D92" i="2"/>
  <c r="D91" i="2"/>
  <c r="D90" i="2"/>
  <c r="D89" i="2"/>
  <c r="D88" i="2"/>
  <c r="D87" i="2"/>
  <c r="D86" i="2"/>
  <c r="D85" i="2"/>
  <c r="D84" i="2"/>
  <c r="D83" i="2"/>
  <c r="D82" i="2"/>
  <c r="D81" i="2"/>
  <c r="D80" i="2"/>
  <c r="D79" i="2"/>
  <c r="D78" i="2"/>
  <c r="C56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32" i="2"/>
  <c r="F22" i="2"/>
  <c r="G22" i="2" s="1"/>
  <c r="F21" i="2"/>
  <c r="G21" i="2" s="1"/>
  <c r="F20" i="2"/>
  <c r="G20" i="2" s="1"/>
  <c r="F19" i="2"/>
  <c r="G19" i="2" s="1"/>
  <c r="F18" i="2"/>
  <c r="G18" i="2" s="1"/>
  <c r="F17" i="2"/>
  <c r="G17" i="2" s="1"/>
  <c r="G16" i="2"/>
  <c r="F16" i="2"/>
  <c r="F15" i="2"/>
  <c r="G15" i="2" s="1"/>
  <c r="F14" i="2"/>
  <c r="G14" i="2" s="1"/>
  <c r="F13" i="2"/>
  <c r="G13" i="2" s="1"/>
  <c r="F12" i="2"/>
  <c r="G12" i="2" s="1"/>
  <c r="G11" i="2"/>
  <c r="F11" i="2"/>
  <c r="F10" i="2"/>
  <c r="G10" i="2" s="1"/>
  <c r="F9" i="2"/>
  <c r="G9" i="2" s="1"/>
  <c r="G8" i="2"/>
  <c r="F8" i="2"/>
  <c r="F7" i="2"/>
  <c r="G7" i="2" s="1"/>
  <c r="F6" i="2"/>
  <c r="G6" i="2" s="1"/>
  <c r="F5" i="2"/>
  <c r="G5" i="2" s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5" i="1"/>
</calcChain>
</file>

<file path=xl/sharedStrings.xml><?xml version="1.0" encoding="utf-8"?>
<sst xmlns="http://schemas.openxmlformats.org/spreadsheetml/2006/main" count="160" uniqueCount="53">
  <si>
    <t>A1</t>
  </si>
  <si>
    <t>A2</t>
  </si>
  <si>
    <t>A3</t>
  </si>
  <si>
    <t>A4</t>
  </si>
  <si>
    <t>A5</t>
  </si>
  <si>
    <t>B1</t>
  </si>
  <si>
    <t>B2</t>
  </si>
  <si>
    <t>B3</t>
  </si>
  <si>
    <t>B4</t>
  </si>
  <si>
    <t>B5</t>
  </si>
  <si>
    <t>B6</t>
  </si>
  <si>
    <t>A6</t>
  </si>
  <si>
    <t>C1</t>
  </si>
  <si>
    <t>C2</t>
  </si>
  <si>
    <t>C3</t>
  </si>
  <si>
    <t>C4</t>
  </si>
  <si>
    <t>C5</t>
  </si>
  <si>
    <t>C6</t>
  </si>
  <si>
    <t>Tadm Suelo(t/m2)</t>
  </si>
  <si>
    <t>Pu(T)</t>
  </si>
  <si>
    <t>A=Pu/Tadm</t>
  </si>
  <si>
    <t xml:space="preserve">L </t>
  </si>
  <si>
    <t>L Aproximado</t>
  </si>
  <si>
    <t>Asumido</t>
  </si>
  <si>
    <t>1,60*1,60</t>
  </si>
  <si>
    <t>2,35x2,35</t>
  </si>
  <si>
    <t>Pu</t>
  </si>
  <si>
    <t>kg/cm2</t>
  </si>
  <si>
    <t>Eje</t>
  </si>
  <si>
    <t>Area Coop (m2)</t>
  </si>
  <si>
    <t>U</t>
  </si>
  <si>
    <t>Numero de Pisos</t>
  </si>
  <si>
    <t>Esfuerzo del AREDUCIDO</t>
  </si>
  <si>
    <t>Esfeurzo de A36</t>
  </si>
  <si>
    <t>Esfuerzo Red de A22.8</t>
  </si>
  <si>
    <t>B</t>
  </si>
  <si>
    <t>P</t>
  </si>
  <si>
    <t>e</t>
  </si>
  <si>
    <t>A</t>
  </si>
  <si>
    <t>cm2</t>
  </si>
  <si>
    <t>cm</t>
  </si>
  <si>
    <t>Seccion</t>
  </si>
  <si>
    <t>300x300x6 mm</t>
  </si>
  <si>
    <t>ZAPATAS AILASDAS</t>
  </si>
  <si>
    <t>Tadmi Suelo</t>
  </si>
  <si>
    <t>T/m2</t>
  </si>
  <si>
    <t>Esfuerzo Admisble del Suelo</t>
  </si>
  <si>
    <t>Azapata=Pu/Tadm</t>
  </si>
  <si>
    <t>L zpata</t>
  </si>
  <si>
    <t>Zapata Asumida</t>
  </si>
  <si>
    <t>1,65X1,65 m</t>
  </si>
  <si>
    <t>2,60x2,60 m</t>
  </si>
  <si>
    <t>2,15 x 2,15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</si>
</sst>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9" formatCode="0.00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i/>
      <sz val="14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39997558519241921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169" fontId="0" fillId="0" borderId="1" xfId="0" applyNumberFormat="1" applyBorder="1" applyAlignment="1">
      <alignment horizontal="center"/>
    </xf>
    <xf numFmtId="0" fontId="1" fillId="0" borderId="1" xfId="0" applyFont="1" applyBorder="1"/>
    <xf numFmtId="0" fontId="1" fillId="0" borderId="4" xfId="0" applyFont="1" applyBorder="1"/>
    <xf numFmtId="0" fontId="0" fillId="0" borderId="4" xfId="0" applyBorder="1"/>
    <xf numFmtId="0" fontId="1" fillId="0" borderId="5" xfId="0" applyFont="1" applyBorder="1"/>
    <xf numFmtId="0" fontId="1" fillId="0" borderId="6" xfId="0" applyFont="1" applyBorder="1"/>
    <xf numFmtId="0" fontId="3" fillId="0" borderId="1" xfId="0" applyFont="1" applyBorder="1"/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0" fontId="3" fillId="0" borderId="9" xfId="0" applyFont="1" applyBorder="1"/>
    <xf numFmtId="0" fontId="0" fillId="2" borderId="11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0" fillId="0" borderId="13" xfId="0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5" fillId="3" borderId="15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0" fontId="3" fillId="0" borderId="16" xfId="0" applyFont="1" applyBorder="1"/>
    <xf numFmtId="0" fontId="3" fillId="0" borderId="17" xfId="0" applyFont="1" applyBorder="1"/>
    <xf numFmtId="0" fontId="1" fillId="0" borderId="17" xfId="0" applyFont="1" applyBorder="1"/>
    <xf numFmtId="0" fontId="1" fillId="0" borderId="18" xfId="0" applyFont="1" applyBorder="1"/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0" fillId="2" borderId="20" xfId="0" applyFill="1" applyBorder="1" applyAlignment="1">
      <alignment horizontal="center"/>
    </xf>
    <xf numFmtId="0" fontId="0" fillId="2" borderId="21" xfId="0" applyFill="1" applyBorder="1" applyAlignment="1">
      <alignment horizontal="center"/>
    </xf>
    <xf numFmtId="2" fontId="0" fillId="0" borderId="20" xfId="0" applyNumberFormat="1" applyBorder="1" applyAlignment="1">
      <alignment horizontal="center"/>
    </xf>
    <xf numFmtId="2" fontId="0" fillId="2" borderId="20" xfId="0" applyNumberFormat="1" applyFill="1" applyBorder="1" applyAlignment="1">
      <alignment horizontal="center"/>
    </xf>
    <xf numFmtId="2" fontId="0" fillId="0" borderId="21" xfId="0" applyNumberFormat="1" applyBorder="1" applyAlignment="1">
      <alignment horizontal="center"/>
    </xf>
    <xf numFmtId="0" fontId="3" fillId="0" borderId="19" xfId="0" applyFont="1" applyBorder="1" applyAlignment="1">
      <alignment horizontal="distributed"/>
    </xf>
    <xf numFmtId="0" fontId="3" fillId="0" borderId="22" xfId="0" applyFont="1" applyBorder="1" applyAlignment="1">
      <alignment horizontal="center"/>
    </xf>
    <xf numFmtId="2" fontId="0" fillId="0" borderId="23" xfId="0" applyNumberFormat="1" applyBorder="1" applyAlignment="1">
      <alignment horizontal="center"/>
    </xf>
    <xf numFmtId="2" fontId="0" fillId="0" borderId="24" xfId="0" applyNumberForma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0" fillId="2" borderId="25" xfId="0" applyFill="1" applyBorder="1" applyAlignment="1">
      <alignment horizontal="center"/>
    </xf>
    <xf numFmtId="2" fontId="0" fillId="0" borderId="25" xfId="0" applyNumberFormat="1" applyBorder="1" applyAlignment="1">
      <alignment horizontal="center"/>
    </xf>
    <xf numFmtId="2" fontId="0" fillId="0" borderId="26" xfId="0" applyNumberFormat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0" fillId="2" borderId="27" xfId="0" applyFill="1" applyBorder="1" applyAlignment="1">
      <alignment horizontal="center"/>
    </xf>
    <xf numFmtId="2" fontId="0" fillId="0" borderId="27" xfId="0" applyNumberFormat="1" applyBorder="1" applyAlignment="1">
      <alignment horizontal="center"/>
    </xf>
    <xf numFmtId="2" fontId="0" fillId="0" borderId="28" xfId="0" applyNumberFormat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2" fontId="0" fillId="2" borderId="3" xfId="0" applyNumberFormat="1" applyFill="1" applyBorder="1" applyAlignment="1">
      <alignment horizontal="center"/>
    </xf>
    <xf numFmtId="2" fontId="0" fillId="2" borderId="15" xfId="0" applyNumberFormat="1" applyFill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3" xfId="0" applyFont="1" applyBorder="1" applyAlignment="1">
      <alignment horizontal="distributed"/>
    </xf>
    <xf numFmtId="0" fontId="0" fillId="0" borderId="0" xfId="0" applyAlignment="1">
      <alignment horizontal="center"/>
    </xf>
    <xf numFmtId="0" fontId="1" fillId="0" borderId="15" xfId="0" applyFont="1" applyBorder="1"/>
    <xf numFmtId="0" fontId="1" fillId="0" borderId="3" xfId="0" applyFont="1" applyBorder="1"/>
    <xf numFmtId="2" fontId="0" fillId="2" borderId="27" xfId="0" applyNumberFormat="1" applyFill="1" applyBorder="1" applyAlignment="1">
      <alignment horizontal="center"/>
    </xf>
    <xf numFmtId="0" fontId="3" fillId="0" borderId="29" xfId="0" applyFont="1" applyBorder="1" applyAlignment="1">
      <alignment horizontal="center"/>
    </xf>
    <xf numFmtId="2" fontId="0" fillId="0" borderId="2" xfId="0" applyNumberFormat="1" applyBorder="1" applyAlignment="1">
      <alignment horizontal="center"/>
    </xf>
    <xf numFmtId="2" fontId="0" fillId="2" borderId="2" xfId="0" applyNumberFormat="1" applyFill="1" applyBorder="1" applyAlignment="1">
      <alignment horizontal="center"/>
    </xf>
    <xf numFmtId="0" fontId="4" fillId="2" borderId="20" xfId="0" applyFont="1" applyFill="1" applyBorder="1" applyAlignment="1">
      <alignment horizontal="center"/>
    </xf>
    <xf numFmtId="0" fontId="4" fillId="4" borderId="20" xfId="0" applyFont="1" applyFill="1" applyBorder="1" applyAlignment="1">
      <alignment horizontal="center"/>
    </xf>
    <xf numFmtId="0" fontId="4" fillId="5" borderId="20" xfId="0" applyFont="1" applyFill="1" applyBorder="1" applyAlignment="1">
      <alignment horizontal="center"/>
    </xf>
    <xf numFmtId="0" fontId="4" fillId="2" borderId="19" xfId="0" applyFont="1" applyFill="1" applyBorder="1" applyAlignment="1">
      <alignment horizontal="center"/>
    </xf>
    <xf numFmtId="0" fontId="4" fillId="5" borderId="2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tmp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m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312420</xdr:colOff>
      <xdr:row>26</xdr:row>
      <xdr:rowOff>45720</xdr:rowOff>
    </xdr:from>
    <xdr:to>
      <xdr:col>16</xdr:col>
      <xdr:colOff>709175</xdr:colOff>
      <xdr:row>47</xdr:row>
      <xdr:rowOff>68933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03CD65E-2611-439D-B666-0F46935038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43900" y="4800600"/>
          <a:ext cx="5944115" cy="4069433"/>
        </a:xfrm>
        <a:prstGeom prst="rect">
          <a:avLst/>
        </a:prstGeom>
      </xdr:spPr>
    </xdr:pic>
    <xdr:clientData/>
  </xdr:twoCellAnchor>
  <xdr:twoCellAnchor>
    <xdr:from>
      <xdr:col>5</xdr:col>
      <xdr:colOff>640080</xdr:colOff>
      <xdr:row>51</xdr:row>
      <xdr:rowOff>76200</xdr:rowOff>
    </xdr:from>
    <xdr:to>
      <xdr:col>7</xdr:col>
      <xdr:colOff>556260</xdr:colOff>
      <xdr:row>59</xdr:row>
      <xdr:rowOff>83820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A9D64B57-F0D4-4C82-B503-35639399665D}"/>
            </a:ext>
          </a:extLst>
        </xdr:cNvPr>
        <xdr:cNvSpPr/>
      </xdr:nvSpPr>
      <xdr:spPr>
        <a:xfrm>
          <a:off x="5928360" y="9601200"/>
          <a:ext cx="1562100" cy="1470660"/>
        </a:xfrm>
        <a:prstGeom prst="rect">
          <a:avLst/>
        </a:prstGeom>
        <a:solidFill>
          <a:schemeClr val="accent1"/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C" sz="1100"/>
        </a:p>
      </xdr:txBody>
    </xdr:sp>
    <xdr:clientData/>
  </xdr:twoCellAnchor>
  <xdr:twoCellAnchor>
    <xdr:from>
      <xdr:col>5</xdr:col>
      <xdr:colOff>1062766</xdr:colOff>
      <xdr:row>52</xdr:row>
      <xdr:rowOff>51995</xdr:rowOff>
    </xdr:from>
    <xdr:to>
      <xdr:col>7</xdr:col>
      <xdr:colOff>190500</xdr:colOff>
      <xdr:row>58</xdr:row>
      <xdr:rowOff>29135</xdr:rowOff>
    </xdr:to>
    <xdr:sp macro="" textlink="">
      <xdr:nvSpPr>
        <xdr:cNvPr id="4" name="Rectángulo 3">
          <a:extLst>
            <a:ext uri="{FF2B5EF4-FFF2-40B4-BE49-F238E27FC236}">
              <a16:creationId xmlns:a16="http://schemas.microsoft.com/office/drawing/2014/main" id="{1E0E4E3B-9807-4E63-95CC-A197DEB9D2BD}"/>
            </a:ext>
          </a:extLst>
        </xdr:cNvPr>
        <xdr:cNvSpPr/>
      </xdr:nvSpPr>
      <xdr:spPr>
        <a:xfrm>
          <a:off x="6351942" y="9617336"/>
          <a:ext cx="1467523" cy="1115658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C" sz="1100"/>
        </a:p>
      </xdr:txBody>
    </xdr:sp>
    <xdr:clientData/>
  </xdr:twoCellAnchor>
  <xdr:twoCellAnchor editAs="oneCell">
    <xdr:from>
      <xdr:col>1</xdr:col>
      <xdr:colOff>457200</xdr:colOff>
      <xdr:row>60</xdr:row>
      <xdr:rowOff>0</xdr:rowOff>
    </xdr:from>
    <xdr:to>
      <xdr:col>3</xdr:col>
      <xdr:colOff>366829</xdr:colOff>
      <xdr:row>74</xdr:row>
      <xdr:rowOff>20171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296CD86-A139-4159-8064-8E38128557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49680" y="11262360"/>
          <a:ext cx="2226109" cy="259842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449580</xdr:colOff>
      <xdr:row>1</xdr:row>
      <xdr:rowOff>53340</xdr:rowOff>
    </xdr:from>
    <xdr:to>
      <xdr:col>16</xdr:col>
      <xdr:colOff>53855</xdr:colOff>
      <xdr:row>23</xdr:row>
      <xdr:rowOff>99413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C35571E-902D-4FFD-959C-0DDF36A076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81060" y="236220"/>
          <a:ext cx="5944115" cy="40694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F2CE40-C644-4A21-9536-D4ACD7B4B107}">
  <dimension ref="B2:I95"/>
  <sheetViews>
    <sheetView tabSelected="1" topLeftCell="A77" zoomScale="85" zoomScaleNormal="85" workbookViewId="0">
      <selection activeCell="F78" sqref="F78"/>
    </sheetView>
  </sheetViews>
  <sheetFormatPr baseColWidth="10" defaultRowHeight="14.4" x14ac:dyDescent="0.3"/>
  <cols>
    <col min="3" max="3" width="22.21875" customWidth="1"/>
    <col min="4" max="5" width="15.88671875" customWidth="1"/>
    <col min="6" max="6" width="17.33203125" customWidth="1"/>
    <col min="7" max="7" width="16.77734375" customWidth="1"/>
    <col min="8" max="8" width="21.6640625" customWidth="1"/>
    <col min="9" max="9" width="22.6640625" customWidth="1"/>
  </cols>
  <sheetData>
    <row r="2" spans="2:9" x14ac:dyDescent="0.3">
      <c r="C2" s="6" t="s">
        <v>26</v>
      </c>
      <c r="D2" s="6">
        <v>931.25</v>
      </c>
      <c r="E2" s="6"/>
      <c r="F2" s="6"/>
      <c r="G2" s="6" t="s">
        <v>27</v>
      </c>
    </row>
    <row r="4" spans="2:9" x14ac:dyDescent="0.3">
      <c r="B4" s="3"/>
      <c r="C4" s="3" t="s">
        <v>18</v>
      </c>
      <c r="D4" s="3" t="s">
        <v>19</v>
      </c>
      <c r="E4" s="3"/>
      <c r="F4" s="3" t="s">
        <v>20</v>
      </c>
      <c r="G4" s="3" t="s">
        <v>21</v>
      </c>
      <c r="H4" s="3" t="s">
        <v>22</v>
      </c>
      <c r="I4" s="3" t="s">
        <v>23</v>
      </c>
    </row>
    <row r="5" spans="2:9" x14ac:dyDescent="0.3">
      <c r="B5" s="3" t="s">
        <v>0</v>
      </c>
      <c r="C5" s="2">
        <v>15</v>
      </c>
      <c r="D5" s="2">
        <v>36.86</v>
      </c>
      <c r="E5" s="2"/>
      <c r="F5" s="4">
        <f>+D5/C5</f>
        <v>2.4573333333333331</v>
      </c>
      <c r="G5" s="4">
        <f>+SQRT(F5)</f>
        <v>1.567588381346753</v>
      </c>
      <c r="H5" s="4">
        <v>1.6</v>
      </c>
      <c r="I5" s="2" t="s">
        <v>24</v>
      </c>
    </row>
    <row r="6" spans="2:9" x14ac:dyDescent="0.3">
      <c r="B6" s="3" t="s">
        <v>1</v>
      </c>
      <c r="C6" s="2">
        <v>15</v>
      </c>
      <c r="D6" s="2">
        <v>79.8</v>
      </c>
      <c r="E6" s="2"/>
      <c r="F6" s="4">
        <f t="shared" ref="F6:F22" si="0">+D6/C6</f>
        <v>5.3199999999999994</v>
      </c>
      <c r="G6" s="4">
        <f t="shared" ref="G6:G22" si="1">+SQRT(F6)</f>
        <v>2.3065125189341589</v>
      </c>
      <c r="H6" s="4">
        <v>2.35</v>
      </c>
      <c r="I6" s="2" t="s">
        <v>25</v>
      </c>
    </row>
    <row r="7" spans="2:9" x14ac:dyDescent="0.3">
      <c r="B7" s="3" t="s">
        <v>2</v>
      </c>
      <c r="C7" s="2">
        <v>15</v>
      </c>
      <c r="D7" s="2">
        <v>63.76</v>
      </c>
      <c r="E7" s="2"/>
      <c r="F7" s="4">
        <f t="shared" si="0"/>
        <v>4.2506666666666666</v>
      </c>
      <c r="G7" s="4">
        <f t="shared" si="1"/>
        <v>2.0617144968852177</v>
      </c>
      <c r="H7" s="4">
        <v>2.1</v>
      </c>
      <c r="I7" s="2"/>
    </row>
    <row r="8" spans="2:9" x14ac:dyDescent="0.3">
      <c r="B8" s="3" t="s">
        <v>3</v>
      </c>
      <c r="C8" s="2">
        <v>15</v>
      </c>
      <c r="D8" s="2">
        <v>63.76</v>
      </c>
      <c r="E8" s="2"/>
      <c r="F8" s="4">
        <f t="shared" si="0"/>
        <v>4.2506666666666666</v>
      </c>
      <c r="G8" s="4">
        <f t="shared" si="1"/>
        <v>2.0617144968852177</v>
      </c>
      <c r="H8" s="4">
        <v>2.1</v>
      </c>
      <c r="I8" s="2"/>
    </row>
    <row r="9" spans="2:9" x14ac:dyDescent="0.3">
      <c r="B9" s="3" t="s">
        <v>4</v>
      </c>
      <c r="C9" s="2">
        <v>15</v>
      </c>
      <c r="D9" s="2">
        <v>79.8</v>
      </c>
      <c r="E9" s="2"/>
      <c r="F9" s="4">
        <f t="shared" si="0"/>
        <v>5.3199999999999994</v>
      </c>
      <c r="G9" s="4">
        <f t="shared" si="1"/>
        <v>2.3065125189341589</v>
      </c>
      <c r="H9" s="4">
        <v>2.35</v>
      </c>
      <c r="I9" s="2"/>
    </row>
    <row r="10" spans="2:9" x14ac:dyDescent="0.3">
      <c r="B10" s="3" t="s">
        <v>11</v>
      </c>
      <c r="C10" s="2">
        <v>15</v>
      </c>
      <c r="D10" s="2">
        <v>36.86</v>
      </c>
      <c r="E10" s="2"/>
      <c r="F10" s="4">
        <f t="shared" si="0"/>
        <v>2.4573333333333331</v>
      </c>
      <c r="G10" s="4">
        <f t="shared" si="1"/>
        <v>1.567588381346753</v>
      </c>
      <c r="H10" s="4">
        <v>1.6</v>
      </c>
      <c r="I10" s="2"/>
    </row>
    <row r="11" spans="2:9" x14ac:dyDescent="0.3">
      <c r="B11" s="3" t="s">
        <v>5</v>
      </c>
      <c r="C11" s="2">
        <v>15</v>
      </c>
      <c r="D11" s="2">
        <v>73.72</v>
      </c>
      <c r="E11" s="2"/>
      <c r="F11" s="4">
        <f t="shared" si="0"/>
        <v>4.9146666666666663</v>
      </c>
      <c r="G11" s="4">
        <f t="shared" si="1"/>
        <v>2.2169047491190654</v>
      </c>
      <c r="H11" s="4">
        <v>2.25</v>
      </c>
      <c r="I11" s="2"/>
    </row>
    <row r="12" spans="2:9" x14ac:dyDescent="0.3">
      <c r="B12" s="3" t="s">
        <v>6</v>
      </c>
      <c r="C12" s="2">
        <v>15</v>
      </c>
      <c r="D12" s="2">
        <v>159.6</v>
      </c>
      <c r="E12" s="2"/>
      <c r="F12" s="4">
        <f t="shared" si="0"/>
        <v>10.639999999999999</v>
      </c>
      <c r="G12" s="4">
        <f t="shared" si="1"/>
        <v>3.2619012860600178</v>
      </c>
      <c r="H12" s="4">
        <v>3.3</v>
      </c>
      <c r="I12" s="2"/>
    </row>
    <row r="13" spans="2:9" x14ac:dyDescent="0.3">
      <c r="B13" s="3" t="s">
        <v>7</v>
      </c>
      <c r="C13" s="2">
        <v>15</v>
      </c>
      <c r="D13" s="2">
        <v>106.79</v>
      </c>
      <c r="E13" s="2"/>
      <c r="F13" s="4">
        <f t="shared" si="0"/>
        <v>7.1193333333333335</v>
      </c>
      <c r="G13" s="4">
        <f t="shared" si="1"/>
        <v>2.6682078879527609</v>
      </c>
      <c r="H13" s="4">
        <v>2.7</v>
      </c>
      <c r="I13" s="2"/>
    </row>
    <row r="14" spans="2:9" x14ac:dyDescent="0.3">
      <c r="B14" s="3" t="s">
        <v>8</v>
      </c>
      <c r="C14" s="2">
        <v>15</v>
      </c>
      <c r="D14" s="2">
        <v>106.79</v>
      </c>
      <c r="E14" s="2"/>
      <c r="F14" s="4">
        <f t="shared" si="0"/>
        <v>7.1193333333333335</v>
      </c>
      <c r="G14" s="4">
        <f t="shared" si="1"/>
        <v>2.6682078879527609</v>
      </c>
      <c r="H14" s="4">
        <v>2.7</v>
      </c>
      <c r="I14" s="2"/>
    </row>
    <row r="15" spans="2:9" x14ac:dyDescent="0.3">
      <c r="B15" s="3" t="s">
        <v>9</v>
      </c>
      <c r="C15" s="2">
        <v>15</v>
      </c>
      <c r="D15" s="2">
        <v>159.6</v>
      </c>
      <c r="E15" s="2"/>
      <c r="F15" s="4">
        <f t="shared" si="0"/>
        <v>10.639999999999999</v>
      </c>
      <c r="G15" s="4">
        <f t="shared" si="1"/>
        <v>3.2619012860600178</v>
      </c>
      <c r="H15" s="4">
        <v>3.3</v>
      </c>
      <c r="I15" s="2"/>
    </row>
    <row r="16" spans="2:9" x14ac:dyDescent="0.3">
      <c r="B16" s="3" t="s">
        <v>10</v>
      </c>
      <c r="C16" s="2">
        <v>15</v>
      </c>
      <c r="D16" s="2">
        <v>73.72</v>
      </c>
      <c r="E16" s="2"/>
      <c r="F16" s="4">
        <f t="shared" si="0"/>
        <v>4.9146666666666663</v>
      </c>
      <c r="G16" s="4">
        <f t="shared" si="1"/>
        <v>2.2169047491190654</v>
      </c>
      <c r="H16" s="4">
        <v>2.2999999999999998</v>
      </c>
      <c r="I16" s="2"/>
    </row>
    <row r="17" spans="2:9" x14ac:dyDescent="0.3">
      <c r="B17" s="3" t="s">
        <v>12</v>
      </c>
      <c r="C17" s="2">
        <v>15</v>
      </c>
      <c r="D17" s="2">
        <v>73.72</v>
      </c>
      <c r="E17" s="2"/>
      <c r="F17" s="4">
        <f t="shared" si="0"/>
        <v>4.9146666666666663</v>
      </c>
      <c r="G17" s="4">
        <f t="shared" si="1"/>
        <v>2.2169047491190654</v>
      </c>
      <c r="H17" s="4">
        <v>2.2999999999999998</v>
      </c>
      <c r="I17" s="2"/>
    </row>
    <row r="18" spans="2:9" x14ac:dyDescent="0.3">
      <c r="B18" s="3" t="s">
        <v>13</v>
      </c>
      <c r="C18" s="2">
        <v>15</v>
      </c>
      <c r="D18" s="2">
        <v>143.63999999999999</v>
      </c>
      <c r="E18" s="2"/>
      <c r="F18" s="4">
        <f t="shared" si="0"/>
        <v>9.5759999999999987</v>
      </c>
      <c r="G18" s="4">
        <f t="shared" si="1"/>
        <v>3.09451126997463</v>
      </c>
      <c r="H18" s="4">
        <v>3.1</v>
      </c>
      <c r="I18" s="2"/>
    </row>
    <row r="19" spans="2:9" x14ac:dyDescent="0.3">
      <c r="B19" s="3" t="s">
        <v>14</v>
      </c>
      <c r="C19" s="2">
        <v>15</v>
      </c>
      <c r="D19" s="2">
        <v>64.489999999999995</v>
      </c>
      <c r="E19" s="2"/>
      <c r="F19" s="4">
        <f t="shared" si="0"/>
        <v>4.2993333333333332</v>
      </c>
      <c r="G19" s="4">
        <f t="shared" si="1"/>
        <v>2.0734833814943716</v>
      </c>
      <c r="H19" s="4">
        <v>2.1</v>
      </c>
      <c r="I19" s="2"/>
    </row>
    <row r="20" spans="2:9" x14ac:dyDescent="0.3">
      <c r="B20" s="3" t="s">
        <v>15</v>
      </c>
      <c r="C20" s="2">
        <v>15</v>
      </c>
      <c r="D20" s="2">
        <v>64.489999999999995</v>
      </c>
      <c r="E20" s="2"/>
      <c r="F20" s="4">
        <f t="shared" si="0"/>
        <v>4.2993333333333332</v>
      </c>
      <c r="G20" s="4">
        <f t="shared" si="1"/>
        <v>2.0734833814943716</v>
      </c>
      <c r="H20" s="4">
        <v>2.1</v>
      </c>
      <c r="I20" s="2"/>
    </row>
    <row r="21" spans="2:9" x14ac:dyDescent="0.3">
      <c r="B21" s="3" t="s">
        <v>16</v>
      </c>
      <c r="C21" s="2">
        <v>15</v>
      </c>
      <c r="D21" s="2">
        <v>143.63999999999999</v>
      </c>
      <c r="E21" s="2"/>
      <c r="F21" s="4">
        <f t="shared" si="0"/>
        <v>9.5759999999999987</v>
      </c>
      <c r="G21" s="4">
        <f t="shared" si="1"/>
        <v>3.09451126997463</v>
      </c>
      <c r="H21" s="4">
        <v>3.1</v>
      </c>
      <c r="I21" s="2"/>
    </row>
    <row r="22" spans="2:9" x14ac:dyDescent="0.3">
      <c r="B22" s="3" t="s">
        <v>17</v>
      </c>
      <c r="C22" s="2">
        <v>15</v>
      </c>
      <c r="D22" s="2">
        <v>73.72</v>
      </c>
      <c r="E22" s="2"/>
      <c r="F22" s="4">
        <f t="shared" si="0"/>
        <v>4.9146666666666663</v>
      </c>
      <c r="G22" s="5">
        <f t="shared" si="1"/>
        <v>2.2169047491190654</v>
      </c>
      <c r="H22" s="4">
        <v>2.2999999999999998</v>
      </c>
      <c r="I22" s="2"/>
    </row>
    <row r="26" spans="2:9" ht="15" thickBot="1" x14ac:dyDescent="0.35"/>
    <row r="27" spans="2:9" x14ac:dyDescent="0.3">
      <c r="C27" s="9" t="s">
        <v>30</v>
      </c>
      <c r="D27" s="12">
        <v>931.25</v>
      </c>
      <c r="E27" s="12"/>
      <c r="F27" s="10" t="s">
        <v>27</v>
      </c>
      <c r="G27" s="7"/>
    </row>
    <row r="28" spans="2:9" x14ac:dyDescent="0.3">
      <c r="C28" s="13" t="s">
        <v>31</v>
      </c>
      <c r="D28" s="6">
        <v>5</v>
      </c>
      <c r="E28" s="6"/>
      <c r="F28" s="14"/>
      <c r="G28" s="7"/>
    </row>
    <row r="29" spans="2:9" x14ac:dyDescent="0.3">
      <c r="C29" s="15" t="s">
        <v>33</v>
      </c>
      <c r="D29" s="11">
        <v>2534</v>
      </c>
      <c r="E29" s="6"/>
      <c r="F29" s="14" t="s">
        <v>27</v>
      </c>
      <c r="G29" s="8"/>
    </row>
    <row r="30" spans="2:9" ht="15" thickBot="1" x14ac:dyDescent="0.35">
      <c r="C30" s="29" t="s">
        <v>34</v>
      </c>
      <c r="D30" s="30">
        <v>2000</v>
      </c>
      <c r="E30" s="31"/>
      <c r="F30" s="32" t="s">
        <v>27</v>
      </c>
    </row>
    <row r="31" spans="2:9" ht="28.8" x14ac:dyDescent="0.3">
      <c r="B31" s="33" t="s">
        <v>28</v>
      </c>
      <c r="C31" s="33" t="s">
        <v>29</v>
      </c>
      <c r="D31" s="33" t="s">
        <v>19</v>
      </c>
      <c r="E31" s="42" t="s">
        <v>32</v>
      </c>
      <c r="F31" s="33" t="s">
        <v>20</v>
      </c>
      <c r="G31" s="43" t="s">
        <v>41</v>
      </c>
      <c r="H31" s="27"/>
      <c r="I31" s="27"/>
    </row>
    <row r="32" spans="2:9" x14ac:dyDescent="0.3">
      <c r="B32" s="34" t="s">
        <v>0</v>
      </c>
      <c r="C32" s="37">
        <v>6.06</v>
      </c>
      <c r="D32" s="39">
        <f>+($D$27*C32*$D$28)/1000</f>
        <v>28.216875000000002</v>
      </c>
      <c r="E32" s="39">
        <f>+$D$30</f>
        <v>2000</v>
      </c>
      <c r="F32" s="39">
        <f>+D32*1000/E32</f>
        <v>14.108437500000001</v>
      </c>
      <c r="G32" s="44" t="s">
        <v>42</v>
      </c>
      <c r="H32" s="28"/>
      <c r="I32" s="1"/>
    </row>
    <row r="33" spans="2:9" x14ac:dyDescent="0.3">
      <c r="B33" s="34" t="s">
        <v>1</v>
      </c>
      <c r="C33" s="37">
        <v>13.12</v>
      </c>
      <c r="D33" s="39">
        <f>+($D$27*C33*$D$28)/1000</f>
        <v>61.09</v>
      </c>
      <c r="E33" s="39">
        <f t="shared" ref="E33:E49" si="2">+$D$30</f>
        <v>2000</v>
      </c>
      <c r="F33" s="39">
        <f t="shared" ref="F33:F49" si="3">+D33*1000/E33</f>
        <v>30.545000000000002</v>
      </c>
      <c r="G33" s="44" t="s">
        <v>42</v>
      </c>
      <c r="H33" s="28"/>
      <c r="I33" s="1"/>
    </row>
    <row r="34" spans="2:9" x14ac:dyDescent="0.3">
      <c r="B34" s="34" t="s">
        <v>2</v>
      </c>
      <c r="C34" s="37">
        <v>10.48</v>
      </c>
      <c r="D34" s="39">
        <f>+($D$27*C34*$D$28)/1000</f>
        <v>48.797499999999999</v>
      </c>
      <c r="E34" s="39">
        <f t="shared" si="2"/>
        <v>2000</v>
      </c>
      <c r="F34" s="39">
        <f t="shared" si="3"/>
        <v>24.39875</v>
      </c>
      <c r="G34" s="44" t="s">
        <v>42</v>
      </c>
      <c r="H34" s="28"/>
      <c r="I34" s="1"/>
    </row>
    <row r="35" spans="2:9" x14ac:dyDescent="0.3">
      <c r="B35" s="34" t="s">
        <v>3</v>
      </c>
      <c r="C35" s="37">
        <v>10.48</v>
      </c>
      <c r="D35" s="39">
        <f>+($D$27*C35*$D$28)/1000</f>
        <v>48.797499999999999</v>
      </c>
      <c r="E35" s="39">
        <f t="shared" si="2"/>
        <v>2000</v>
      </c>
      <c r="F35" s="39">
        <f t="shared" si="3"/>
        <v>24.39875</v>
      </c>
      <c r="G35" s="44" t="s">
        <v>42</v>
      </c>
      <c r="H35" s="28"/>
      <c r="I35" s="1"/>
    </row>
    <row r="36" spans="2:9" x14ac:dyDescent="0.3">
      <c r="B36" s="34" t="s">
        <v>4</v>
      </c>
      <c r="C36" s="37">
        <v>13.12</v>
      </c>
      <c r="D36" s="39">
        <f>+($D$27*C36*$D$28)/1000</f>
        <v>61.09</v>
      </c>
      <c r="E36" s="39">
        <f t="shared" si="2"/>
        <v>2000</v>
      </c>
      <c r="F36" s="39">
        <f t="shared" si="3"/>
        <v>30.545000000000002</v>
      </c>
      <c r="G36" s="44" t="s">
        <v>42</v>
      </c>
      <c r="H36" s="28"/>
      <c r="I36" s="1"/>
    </row>
    <row r="37" spans="2:9" x14ac:dyDescent="0.3">
      <c r="B37" s="34" t="s">
        <v>11</v>
      </c>
      <c r="C37" s="37">
        <v>6.06</v>
      </c>
      <c r="D37" s="39">
        <f>+($D$27*C37*$D$28)/1000</f>
        <v>28.216875000000002</v>
      </c>
      <c r="E37" s="39">
        <f t="shared" si="2"/>
        <v>2000</v>
      </c>
      <c r="F37" s="39">
        <f t="shared" si="3"/>
        <v>14.108437500000001</v>
      </c>
      <c r="G37" s="44" t="s">
        <v>42</v>
      </c>
      <c r="H37" s="28"/>
      <c r="I37" s="1"/>
    </row>
    <row r="38" spans="2:9" ht="15" thickBot="1" x14ac:dyDescent="0.35">
      <c r="B38" s="46" t="s">
        <v>5</v>
      </c>
      <c r="C38" s="47">
        <v>12.12</v>
      </c>
      <c r="D38" s="48">
        <f>+($D$27*C38*$D$28)/1000</f>
        <v>56.433750000000003</v>
      </c>
      <c r="E38" s="48">
        <f t="shared" si="2"/>
        <v>2000</v>
      </c>
      <c r="F38" s="48">
        <f t="shared" si="3"/>
        <v>28.216875000000002</v>
      </c>
      <c r="G38" s="49" t="s">
        <v>42</v>
      </c>
      <c r="H38" s="28"/>
      <c r="I38" s="1"/>
    </row>
    <row r="39" spans="2:9" ht="15" thickBot="1" x14ac:dyDescent="0.35">
      <c r="B39" s="54" t="s">
        <v>6</v>
      </c>
      <c r="C39" s="55">
        <v>26.25</v>
      </c>
      <c r="D39" s="56">
        <f>+($D$27*C39*$D$28)/1000</f>
        <v>122.2265625</v>
      </c>
      <c r="E39" s="56">
        <f t="shared" si="2"/>
        <v>2000</v>
      </c>
      <c r="F39" s="56">
        <f t="shared" si="3"/>
        <v>61.11328125</v>
      </c>
      <c r="G39" s="57" t="s">
        <v>42</v>
      </c>
      <c r="H39" s="28"/>
      <c r="I39" s="1"/>
    </row>
    <row r="40" spans="2:9" x14ac:dyDescent="0.3">
      <c r="B40" s="50" t="s">
        <v>7</v>
      </c>
      <c r="C40" s="51">
        <v>17.559999999999999</v>
      </c>
      <c r="D40" s="52">
        <f>+($D$27*C40*$D$28)/1000</f>
        <v>81.763749999999987</v>
      </c>
      <c r="E40" s="52">
        <f t="shared" si="2"/>
        <v>2000</v>
      </c>
      <c r="F40" s="52">
        <f t="shared" si="3"/>
        <v>40.881874999999994</v>
      </c>
      <c r="G40" s="53" t="s">
        <v>42</v>
      </c>
      <c r="H40" s="28"/>
      <c r="I40" s="1"/>
    </row>
    <row r="41" spans="2:9" x14ac:dyDescent="0.3">
      <c r="B41" s="34" t="s">
        <v>8</v>
      </c>
      <c r="C41" s="37">
        <v>17.559999999999999</v>
      </c>
      <c r="D41" s="39">
        <f>+($D$27*C41*$D$28)/1000</f>
        <v>81.763749999999987</v>
      </c>
      <c r="E41" s="39">
        <f t="shared" si="2"/>
        <v>2000</v>
      </c>
      <c r="F41" s="39">
        <f t="shared" si="3"/>
        <v>40.881874999999994</v>
      </c>
      <c r="G41" s="44" t="s">
        <v>42</v>
      </c>
      <c r="H41" s="28"/>
      <c r="I41" s="1"/>
    </row>
    <row r="42" spans="2:9" x14ac:dyDescent="0.3">
      <c r="B42" s="34" t="s">
        <v>9</v>
      </c>
      <c r="C42" s="37">
        <v>26.25</v>
      </c>
      <c r="D42" s="39">
        <f>+($D$27*C42*$D$28)/1000</f>
        <v>122.2265625</v>
      </c>
      <c r="E42" s="39">
        <f t="shared" si="2"/>
        <v>2000</v>
      </c>
      <c r="F42" s="39">
        <f t="shared" si="3"/>
        <v>61.11328125</v>
      </c>
      <c r="G42" s="44" t="s">
        <v>42</v>
      </c>
      <c r="H42" s="28"/>
      <c r="I42" s="1"/>
    </row>
    <row r="43" spans="2:9" x14ac:dyDescent="0.3">
      <c r="B43" s="34" t="s">
        <v>10</v>
      </c>
      <c r="C43" s="37">
        <v>12.12</v>
      </c>
      <c r="D43" s="39">
        <f>+($D$27*C43*$D$28)/1000</f>
        <v>56.433750000000003</v>
      </c>
      <c r="E43" s="39">
        <f t="shared" si="2"/>
        <v>2000</v>
      </c>
      <c r="F43" s="39">
        <f t="shared" si="3"/>
        <v>28.216875000000002</v>
      </c>
      <c r="G43" s="44" t="s">
        <v>42</v>
      </c>
      <c r="H43" s="28"/>
      <c r="I43" s="1"/>
    </row>
    <row r="44" spans="2:9" x14ac:dyDescent="0.3">
      <c r="B44" s="34" t="s">
        <v>12</v>
      </c>
      <c r="C44" s="37">
        <v>12.12</v>
      </c>
      <c r="D44" s="39">
        <f>+($D$27*C44*$D$28)/1000</f>
        <v>56.433750000000003</v>
      </c>
      <c r="E44" s="39">
        <f t="shared" si="2"/>
        <v>2000</v>
      </c>
      <c r="F44" s="39">
        <f t="shared" si="3"/>
        <v>28.216875000000002</v>
      </c>
      <c r="G44" s="44" t="s">
        <v>42</v>
      </c>
      <c r="H44" s="28"/>
      <c r="I44" s="1"/>
    </row>
    <row r="45" spans="2:9" x14ac:dyDescent="0.3">
      <c r="B45" s="34" t="s">
        <v>13</v>
      </c>
      <c r="C45" s="37">
        <v>23.62</v>
      </c>
      <c r="D45" s="39">
        <f>+($D$27*C45*$D$28)/1000</f>
        <v>109.980625</v>
      </c>
      <c r="E45" s="39">
        <f t="shared" si="2"/>
        <v>2000</v>
      </c>
      <c r="F45" s="39">
        <f t="shared" si="3"/>
        <v>54.990312500000002</v>
      </c>
      <c r="G45" s="44" t="s">
        <v>42</v>
      </c>
      <c r="H45" s="28"/>
      <c r="I45" s="1"/>
    </row>
    <row r="46" spans="2:9" x14ac:dyDescent="0.3">
      <c r="B46" s="34" t="s">
        <v>14</v>
      </c>
      <c r="C46" s="37">
        <v>10.6</v>
      </c>
      <c r="D46" s="39">
        <f>+($D$27*C46*$D$28)/1000</f>
        <v>49.356250000000003</v>
      </c>
      <c r="E46" s="39">
        <f t="shared" si="2"/>
        <v>2000</v>
      </c>
      <c r="F46" s="39">
        <f t="shared" si="3"/>
        <v>24.678125000000001</v>
      </c>
      <c r="G46" s="44" t="s">
        <v>42</v>
      </c>
      <c r="H46" s="28"/>
      <c r="I46" s="1"/>
    </row>
    <row r="47" spans="2:9" x14ac:dyDescent="0.3">
      <c r="B47" s="34" t="s">
        <v>15</v>
      </c>
      <c r="C47" s="37">
        <v>10.6</v>
      </c>
      <c r="D47" s="39">
        <f>+($D$27*C47*$D$28)/1000</f>
        <v>49.356250000000003</v>
      </c>
      <c r="E47" s="39">
        <f t="shared" si="2"/>
        <v>2000</v>
      </c>
      <c r="F47" s="39">
        <f t="shared" si="3"/>
        <v>24.678125000000001</v>
      </c>
      <c r="G47" s="44" t="s">
        <v>42</v>
      </c>
      <c r="H47" s="28"/>
      <c r="I47" s="1"/>
    </row>
    <row r="48" spans="2:9" x14ac:dyDescent="0.3">
      <c r="B48" s="34" t="s">
        <v>16</v>
      </c>
      <c r="C48" s="37">
        <v>23.62</v>
      </c>
      <c r="D48" s="39">
        <f>+($D$27*C48*$D$28)/1000</f>
        <v>109.980625</v>
      </c>
      <c r="E48" s="39">
        <f t="shared" si="2"/>
        <v>2000</v>
      </c>
      <c r="F48" s="39">
        <f t="shared" si="3"/>
        <v>54.990312500000002</v>
      </c>
      <c r="G48" s="44" t="s">
        <v>42</v>
      </c>
      <c r="H48" s="28"/>
      <c r="I48" s="1"/>
    </row>
    <row r="49" spans="2:9" ht="15" thickBot="1" x14ac:dyDescent="0.35">
      <c r="B49" s="36" t="s">
        <v>17</v>
      </c>
      <c r="C49" s="38">
        <v>12.12</v>
      </c>
      <c r="D49" s="41">
        <f>+($D$27*C49*$D$28)/1000</f>
        <v>56.433750000000003</v>
      </c>
      <c r="E49" s="41">
        <f t="shared" si="2"/>
        <v>2000</v>
      </c>
      <c r="F49" s="41">
        <f t="shared" si="3"/>
        <v>28.216875000000002</v>
      </c>
      <c r="G49" s="45" t="s">
        <v>42</v>
      </c>
      <c r="H49" s="28"/>
      <c r="I49" s="1"/>
    </row>
    <row r="51" spans="2:9" ht="15" thickBot="1" x14ac:dyDescent="0.35"/>
    <row r="52" spans="2:9" x14ac:dyDescent="0.3">
      <c r="B52" s="19" t="s">
        <v>35</v>
      </c>
      <c r="C52" s="16">
        <v>30</v>
      </c>
      <c r="D52" s="23" t="s">
        <v>40</v>
      </c>
    </row>
    <row r="53" spans="2:9" x14ac:dyDescent="0.3">
      <c r="B53" s="20" t="s">
        <v>36</v>
      </c>
      <c r="C53" s="17">
        <v>30</v>
      </c>
      <c r="D53" s="24" t="s">
        <v>40</v>
      </c>
    </row>
    <row r="54" spans="2:9" x14ac:dyDescent="0.3">
      <c r="B54" s="20" t="s">
        <v>37</v>
      </c>
      <c r="C54" s="17">
        <v>0.6</v>
      </c>
      <c r="D54" s="24" t="s">
        <v>40</v>
      </c>
    </row>
    <row r="55" spans="2:9" ht="15" thickBot="1" x14ac:dyDescent="0.35">
      <c r="B55" s="21"/>
      <c r="C55" s="18"/>
      <c r="D55" s="24"/>
    </row>
    <row r="56" spans="2:9" ht="18.600000000000001" thickBot="1" x14ac:dyDescent="0.4">
      <c r="B56" s="22" t="s">
        <v>38</v>
      </c>
      <c r="C56" s="26">
        <f>+(C52*C53)-((C52-2*C54)*(C53-2*C54))</f>
        <v>70.559999999999945</v>
      </c>
      <c r="D56" s="25" t="s">
        <v>39</v>
      </c>
    </row>
    <row r="67" spans="2:9" x14ac:dyDescent="0.3">
      <c r="E67" s="60" t="s">
        <v>43</v>
      </c>
      <c r="F67" s="60"/>
    </row>
    <row r="68" spans="2:9" ht="15" thickBot="1" x14ac:dyDescent="0.35"/>
    <row r="69" spans="2:9" ht="15" thickBot="1" x14ac:dyDescent="0.35">
      <c r="E69" s="62" t="s">
        <v>44</v>
      </c>
      <c r="F69" s="62">
        <v>18</v>
      </c>
      <c r="G69" s="61" t="s">
        <v>45</v>
      </c>
    </row>
    <row r="76" spans="2:9" ht="15" thickBot="1" x14ac:dyDescent="0.35"/>
    <row r="77" spans="2:9" ht="43.8" thickBot="1" x14ac:dyDescent="0.35">
      <c r="B77" s="58" t="s">
        <v>28</v>
      </c>
      <c r="C77" s="58" t="s">
        <v>29</v>
      </c>
      <c r="D77" s="58" t="s">
        <v>19</v>
      </c>
      <c r="E77" s="59" t="s">
        <v>46</v>
      </c>
      <c r="F77" s="58" t="s">
        <v>47</v>
      </c>
      <c r="G77" s="64" t="s">
        <v>48</v>
      </c>
      <c r="H77" s="22" t="s">
        <v>49</v>
      </c>
    </row>
    <row r="78" spans="2:9" ht="15.6" x14ac:dyDescent="0.3">
      <c r="B78" s="50" t="s">
        <v>0</v>
      </c>
      <c r="C78" s="51">
        <v>6.06</v>
      </c>
      <c r="D78" s="52">
        <f>+($D$27*C78*$D$28)/1000</f>
        <v>28.216875000000002</v>
      </c>
      <c r="E78" s="52">
        <f>+$F$69</f>
        <v>18</v>
      </c>
      <c r="F78" s="52">
        <f>+D78/E78</f>
        <v>1.5676041666666667</v>
      </c>
      <c r="G78" s="65">
        <f>+SQRT(F78)</f>
        <v>1.2520400020233646</v>
      </c>
      <c r="H78" s="67" t="s">
        <v>50</v>
      </c>
      <c r="I78" s="70" t="s">
        <v>50</v>
      </c>
    </row>
    <row r="79" spans="2:9" ht="15.6" x14ac:dyDescent="0.3">
      <c r="B79" s="34" t="s">
        <v>1</v>
      </c>
      <c r="C79" s="37">
        <v>13.12</v>
      </c>
      <c r="D79" s="39">
        <f>+($D$27*C79*$D$28)/1000</f>
        <v>61.09</v>
      </c>
      <c r="E79" s="52">
        <f t="shared" ref="E79:E95" si="4">+$F$69</f>
        <v>18</v>
      </c>
      <c r="F79" s="52">
        <f t="shared" ref="F79:F95" si="5">+D79/E79</f>
        <v>3.3938888888888892</v>
      </c>
      <c r="G79" s="65">
        <f t="shared" ref="G79:G95" si="6">+SQRT(F79)</f>
        <v>1.84225103850938</v>
      </c>
      <c r="H79" s="68" t="s">
        <v>52</v>
      </c>
      <c r="I79" s="68" t="s">
        <v>52</v>
      </c>
    </row>
    <row r="80" spans="2:9" ht="16.2" thickBot="1" x14ac:dyDescent="0.35">
      <c r="B80" s="34" t="s">
        <v>2</v>
      </c>
      <c r="C80" s="37">
        <v>10.48</v>
      </c>
      <c r="D80" s="39">
        <f>+($D$27*C80*$D$28)/1000</f>
        <v>48.797499999999999</v>
      </c>
      <c r="E80" s="52">
        <f t="shared" si="4"/>
        <v>18</v>
      </c>
      <c r="F80" s="52">
        <f t="shared" si="5"/>
        <v>2.7109722222222223</v>
      </c>
      <c r="G80" s="65">
        <f t="shared" si="6"/>
        <v>1.6465030283064233</v>
      </c>
      <c r="H80" s="67" t="s">
        <v>50</v>
      </c>
      <c r="I80" s="71" t="s">
        <v>51</v>
      </c>
    </row>
    <row r="81" spans="2:8" ht="15.6" x14ac:dyDescent="0.3">
      <c r="B81" s="35" t="s">
        <v>3</v>
      </c>
      <c r="C81" s="37">
        <v>10.48</v>
      </c>
      <c r="D81" s="40">
        <f>+($D$27*C81*$D$28)/1000</f>
        <v>48.797499999999999</v>
      </c>
      <c r="E81" s="63">
        <f t="shared" si="4"/>
        <v>18</v>
      </c>
      <c r="F81" s="63">
        <f t="shared" si="5"/>
        <v>2.7109722222222223</v>
      </c>
      <c r="G81" s="66">
        <f t="shared" si="6"/>
        <v>1.6465030283064233</v>
      </c>
      <c r="H81" s="67" t="s">
        <v>50</v>
      </c>
    </row>
    <row r="82" spans="2:8" ht="15.6" x14ac:dyDescent="0.3">
      <c r="B82" s="34" t="s">
        <v>4</v>
      </c>
      <c r="C82" s="37">
        <v>13.12</v>
      </c>
      <c r="D82" s="39">
        <f>+($D$27*C82*$D$28)/1000</f>
        <v>61.09</v>
      </c>
      <c r="E82" s="52">
        <f t="shared" si="4"/>
        <v>18</v>
      </c>
      <c r="F82" s="52">
        <f t="shared" si="5"/>
        <v>3.3938888888888892</v>
      </c>
      <c r="G82" s="65">
        <f t="shared" si="6"/>
        <v>1.84225103850938</v>
      </c>
      <c r="H82" s="68" t="s">
        <v>52</v>
      </c>
    </row>
    <row r="83" spans="2:8" ht="15.6" x14ac:dyDescent="0.3">
      <c r="B83" s="34" t="s">
        <v>11</v>
      </c>
      <c r="C83" s="37">
        <v>6.06</v>
      </c>
      <c r="D83" s="39">
        <f>+($D$27*C83*$D$28)/1000</f>
        <v>28.216875000000002</v>
      </c>
      <c r="E83" s="52">
        <f t="shared" si="4"/>
        <v>18</v>
      </c>
      <c r="F83" s="52">
        <f t="shared" si="5"/>
        <v>1.5676041666666667</v>
      </c>
      <c r="G83" s="65">
        <f t="shared" si="6"/>
        <v>1.2520400020233646</v>
      </c>
      <c r="H83" s="67" t="s">
        <v>50</v>
      </c>
    </row>
    <row r="84" spans="2:8" ht="16.2" thickBot="1" x14ac:dyDescent="0.35">
      <c r="B84" s="46" t="s">
        <v>5</v>
      </c>
      <c r="C84" s="47">
        <v>12.12</v>
      </c>
      <c r="D84" s="48">
        <f>+($D$27*C84*$D$28)/1000</f>
        <v>56.433750000000003</v>
      </c>
      <c r="E84" s="52">
        <f t="shared" si="4"/>
        <v>18</v>
      </c>
      <c r="F84" s="52">
        <f t="shared" si="5"/>
        <v>3.1352083333333334</v>
      </c>
      <c r="G84" s="65">
        <f t="shared" si="6"/>
        <v>1.7706519514950796</v>
      </c>
      <c r="H84" s="68" t="s">
        <v>52</v>
      </c>
    </row>
    <row r="85" spans="2:8" ht="16.2" thickBot="1" x14ac:dyDescent="0.35">
      <c r="B85" s="54" t="s">
        <v>6</v>
      </c>
      <c r="C85" s="55">
        <v>26.25</v>
      </c>
      <c r="D85" s="56">
        <f>+($D$27*C85*$D$28)/1000</f>
        <v>122.2265625</v>
      </c>
      <c r="E85" s="63">
        <f t="shared" si="4"/>
        <v>18</v>
      </c>
      <c r="F85" s="63">
        <f t="shared" si="5"/>
        <v>6.790364583333333</v>
      </c>
      <c r="G85" s="66">
        <f t="shared" si="6"/>
        <v>2.6058328003410605</v>
      </c>
      <c r="H85" s="69" t="s">
        <v>51</v>
      </c>
    </row>
    <row r="86" spans="2:8" ht="15.6" x14ac:dyDescent="0.3">
      <c r="B86" s="50" t="s">
        <v>7</v>
      </c>
      <c r="C86" s="51">
        <v>17.559999999999999</v>
      </c>
      <c r="D86" s="52">
        <f>+($D$27*C86*$D$28)/1000</f>
        <v>81.763749999999987</v>
      </c>
      <c r="E86" s="52">
        <f t="shared" si="4"/>
        <v>18</v>
      </c>
      <c r="F86" s="52">
        <f t="shared" si="5"/>
        <v>4.5424305555555549</v>
      </c>
      <c r="G86" s="65">
        <f t="shared" si="6"/>
        <v>2.1312978570710279</v>
      </c>
      <c r="H86" s="68" t="s">
        <v>52</v>
      </c>
    </row>
    <row r="87" spans="2:8" ht="15.6" x14ac:dyDescent="0.3">
      <c r="B87" s="34" t="s">
        <v>8</v>
      </c>
      <c r="C87" s="37">
        <v>17.559999999999999</v>
      </c>
      <c r="D87" s="39">
        <f>+($D$27*C87*$D$28)/1000</f>
        <v>81.763749999999987</v>
      </c>
      <c r="E87" s="52">
        <f t="shared" si="4"/>
        <v>18</v>
      </c>
      <c r="F87" s="52">
        <f t="shared" si="5"/>
        <v>4.5424305555555549</v>
      </c>
      <c r="G87" s="65">
        <f t="shared" si="6"/>
        <v>2.1312978570710279</v>
      </c>
      <c r="H87" s="68" t="s">
        <v>52</v>
      </c>
    </row>
    <row r="88" spans="2:8" ht="15.6" x14ac:dyDescent="0.3">
      <c r="B88" s="34" t="s">
        <v>9</v>
      </c>
      <c r="C88" s="37">
        <v>26.25</v>
      </c>
      <c r="D88" s="39">
        <f>+($D$27*C88*$D$28)/1000</f>
        <v>122.2265625</v>
      </c>
      <c r="E88" s="52">
        <f t="shared" si="4"/>
        <v>18</v>
      </c>
      <c r="F88" s="52">
        <f t="shared" si="5"/>
        <v>6.790364583333333</v>
      </c>
      <c r="G88" s="65">
        <f t="shared" si="6"/>
        <v>2.6058328003410605</v>
      </c>
      <c r="H88" s="69" t="s">
        <v>51</v>
      </c>
    </row>
    <row r="89" spans="2:8" ht="15.6" x14ac:dyDescent="0.3">
      <c r="B89" s="34" t="s">
        <v>10</v>
      </c>
      <c r="C89" s="37">
        <v>12.12</v>
      </c>
      <c r="D89" s="39">
        <f>+($D$27*C89*$D$28)/1000</f>
        <v>56.433750000000003</v>
      </c>
      <c r="E89" s="52">
        <f t="shared" si="4"/>
        <v>18</v>
      </c>
      <c r="F89" s="52">
        <f t="shared" si="5"/>
        <v>3.1352083333333334</v>
      </c>
      <c r="G89" s="65">
        <f t="shared" si="6"/>
        <v>1.7706519514950796</v>
      </c>
      <c r="H89" s="68" t="s">
        <v>52</v>
      </c>
    </row>
    <row r="90" spans="2:8" ht="15.6" x14ac:dyDescent="0.3">
      <c r="B90" s="34" t="s">
        <v>12</v>
      </c>
      <c r="C90" s="37">
        <v>12.12</v>
      </c>
      <c r="D90" s="39">
        <f>+($D$27*C90*$D$28)/1000</f>
        <v>56.433750000000003</v>
      </c>
      <c r="E90" s="52">
        <f t="shared" si="4"/>
        <v>18</v>
      </c>
      <c r="F90" s="52">
        <f t="shared" si="5"/>
        <v>3.1352083333333334</v>
      </c>
      <c r="G90" s="65">
        <f t="shared" si="6"/>
        <v>1.7706519514950796</v>
      </c>
      <c r="H90" s="68" t="s">
        <v>52</v>
      </c>
    </row>
    <row r="91" spans="2:8" ht="15.6" x14ac:dyDescent="0.3">
      <c r="B91" s="34" t="s">
        <v>13</v>
      </c>
      <c r="C91" s="37">
        <v>23.62</v>
      </c>
      <c r="D91" s="39">
        <f>+($D$27*C91*$D$28)/1000</f>
        <v>109.980625</v>
      </c>
      <c r="E91" s="52">
        <f t="shared" si="4"/>
        <v>18</v>
      </c>
      <c r="F91" s="52">
        <f t="shared" si="5"/>
        <v>6.1100347222222222</v>
      </c>
      <c r="G91" s="65">
        <f t="shared" si="6"/>
        <v>2.4718484424054443</v>
      </c>
      <c r="H91" s="69" t="s">
        <v>51</v>
      </c>
    </row>
    <row r="92" spans="2:8" ht="15.6" x14ac:dyDescent="0.3">
      <c r="B92" s="34" t="s">
        <v>14</v>
      </c>
      <c r="C92" s="37">
        <v>10.6</v>
      </c>
      <c r="D92" s="39">
        <f>+($D$27*C92*$D$28)/1000</f>
        <v>49.356250000000003</v>
      </c>
      <c r="E92" s="52">
        <f t="shared" si="4"/>
        <v>18</v>
      </c>
      <c r="F92" s="52">
        <f t="shared" si="5"/>
        <v>2.7420138888888892</v>
      </c>
      <c r="G92" s="65">
        <f t="shared" si="6"/>
        <v>1.6559027413736862</v>
      </c>
      <c r="H92" s="67" t="s">
        <v>50</v>
      </c>
    </row>
    <row r="93" spans="2:8" ht="15.6" x14ac:dyDescent="0.3">
      <c r="B93" s="34" t="s">
        <v>15</v>
      </c>
      <c r="C93" s="37">
        <v>10.6</v>
      </c>
      <c r="D93" s="39">
        <f>+($D$27*C93*$D$28)/1000</f>
        <v>49.356250000000003</v>
      </c>
      <c r="E93" s="52">
        <f t="shared" si="4"/>
        <v>18</v>
      </c>
      <c r="F93" s="52">
        <f t="shared" si="5"/>
        <v>2.7420138888888892</v>
      </c>
      <c r="G93" s="65">
        <f t="shared" si="6"/>
        <v>1.6559027413736862</v>
      </c>
      <c r="H93" s="67" t="s">
        <v>50</v>
      </c>
    </row>
    <row r="94" spans="2:8" ht="15.6" x14ac:dyDescent="0.3">
      <c r="B94" s="34" t="s">
        <v>16</v>
      </c>
      <c r="C94" s="37">
        <v>23.62</v>
      </c>
      <c r="D94" s="39">
        <f>+($D$27*C94*$D$28)/1000</f>
        <v>109.980625</v>
      </c>
      <c r="E94" s="52">
        <f t="shared" si="4"/>
        <v>18</v>
      </c>
      <c r="F94" s="52">
        <f t="shared" si="5"/>
        <v>6.1100347222222222</v>
      </c>
      <c r="G94" s="65">
        <f t="shared" si="6"/>
        <v>2.4718484424054443</v>
      </c>
      <c r="H94" s="69" t="s">
        <v>51</v>
      </c>
    </row>
    <row r="95" spans="2:8" ht="16.2" thickBot="1" x14ac:dyDescent="0.35">
      <c r="B95" s="36" t="s">
        <v>17</v>
      </c>
      <c r="C95" s="38">
        <v>12.12</v>
      </c>
      <c r="D95" s="41">
        <f>+($D$27*C95*$D$28)/1000</f>
        <v>56.433750000000003</v>
      </c>
      <c r="E95" s="52">
        <f t="shared" si="4"/>
        <v>18</v>
      </c>
      <c r="F95" s="52">
        <f t="shared" si="5"/>
        <v>3.1352083333333334</v>
      </c>
      <c r="G95" s="65">
        <f t="shared" si="6"/>
        <v>1.7706519514950796</v>
      </c>
      <c r="H95" s="68" t="s">
        <v>52</v>
      </c>
    </row>
  </sheetData>
  <mergeCells count="1">
    <mergeCell ref="E67:F67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BD24E0-44D9-4979-B659-8526C4C90258}">
  <dimension ref="B4:H22"/>
  <sheetViews>
    <sheetView workbookViewId="0">
      <selection activeCell="I10" sqref="I10"/>
    </sheetView>
  </sheetViews>
  <sheetFormatPr baseColWidth="10" defaultRowHeight="14.4" x14ac:dyDescent="0.3"/>
  <cols>
    <col min="3" max="3" width="18.21875" customWidth="1"/>
    <col min="4" max="4" width="15.88671875" customWidth="1"/>
    <col min="5" max="5" width="12.44140625" bestFit="1" customWidth="1"/>
    <col min="7" max="7" width="13.21875" customWidth="1"/>
    <col min="8" max="8" width="22.6640625" customWidth="1"/>
  </cols>
  <sheetData>
    <row r="4" spans="2:8" x14ac:dyDescent="0.3">
      <c r="B4" s="3"/>
      <c r="C4" s="3" t="s">
        <v>18</v>
      </c>
      <c r="D4" s="3" t="s">
        <v>19</v>
      </c>
      <c r="E4" s="3" t="s">
        <v>20</v>
      </c>
      <c r="F4" s="3" t="s">
        <v>21</v>
      </c>
      <c r="G4" s="3" t="s">
        <v>22</v>
      </c>
      <c r="H4" s="3" t="s">
        <v>23</v>
      </c>
    </row>
    <row r="5" spans="2:8" x14ac:dyDescent="0.3">
      <c r="B5" s="3" t="s">
        <v>0</v>
      </c>
      <c r="C5" s="2">
        <v>15</v>
      </c>
      <c r="D5" s="2">
        <v>36.86</v>
      </c>
      <c r="E5" s="4">
        <f>+D5/C5</f>
        <v>2.4573333333333331</v>
      </c>
      <c r="F5" s="4">
        <f>+SQRT(E5)</f>
        <v>1.567588381346753</v>
      </c>
      <c r="G5" s="4">
        <v>1.6</v>
      </c>
      <c r="H5" s="2" t="s">
        <v>24</v>
      </c>
    </row>
    <row r="6" spans="2:8" x14ac:dyDescent="0.3">
      <c r="B6" s="3" t="s">
        <v>1</v>
      </c>
      <c r="C6" s="2">
        <v>15</v>
      </c>
      <c r="D6" s="2">
        <v>79.8</v>
      </c>
      <c r="E6" s="4">
        <f t="shared" ref="E6:E22" si="0">+D6/C6</f>
        <v>5.3199999999999994</v>
      </c>
      <c r="F6" s="4">
        <f t="shared" ref="F6:F22" si="1">+SQRT(E6)</f>
        <v>2.3065125189341589</v>
      </c>
      <c r="G6" s="4">
        <v>2.35</v>
      </c>
      <c r="H6" s="2" t="s">
        <v>25</v>
      </c>
    </row>
    <row r="7" spans="2:8" x14ac:dyDescent="0.3">
      <c r="B7" s="3" t="s">
        <v>2</v>
      </c>
      <c r="C7" s="2">
        <v>15</v>
      </c>
      <c r="D7" s="2">
        <v>63.76</v>
      </c>
      <c r="E7" s="4">
        <f t="shared" si="0"/>
        <v>4.2506666666666666</v>
      </c>
      <c r="F7" s="4">
        <f t="shared" si="1"/>
        <v>2.0617144968852177</v>
      </c>
      <c r="G7" s="4">
        <v>2.1</v>
      </c>
      <c r="H7" s="2"/>
    </row>
    <row r="8" spans="2:8" x14ac:dyDescent="0.3">
      <c r="B8" s="3" t="s">
        <v>3</v>
      </c>
      <c r="C8" s="2">
        <v>15</v>
      </c>
      <c r="D8" s="2">
        <v>63.76</v>
      </c>
      <c r="E8" s="4">
        <f t="shared" si="0"/>
        <v>4.2506666666666666</v>
      </c>
      <c r="F8" s="4">
        <f t="shared" si="1"/>
        <v>2.0617144968852177</v>
      </c>
      <c r="G8" s="4">
        <v>2.1</v>
      </c>
      <c r="H8" s="2"/>
    </row>
    <row r="9" spans="2:8" x14ac:dyDescent="0.3">
      <c r="B9" s="3" t="s">
        <v>4</v>
      </c>
      <c r="C9" s="2">
        <v>15</v>
      </c>
      <c r="D9" s="2">
        <v>79.8</v>
      </c>
      <c r="E9" s="4">
        <f t="shared" si="0"/>
        <v>5.3199999999999994</v>
      </c>
      <c r="F9" s="4">
        <f t="shared" si="1"/>
        <v>2.3065125189341589</v>
      </c>
      <c r="G9" s="4">
        <v>2.35</v>
      </c>
      <c r="H9" s="2"/>
    </row>
    <row r="10" spans="2:8" x14ac:dyDescent="0.3">
      <c r="B10" s="3" t="s">
        <v>11</v>
      </c>
      <c r="C10" s="2">
        <v>15</v>
      </c>
      <c r="D10" s="2">
        <v>36.86</v>
      </c>
      <c r="E10" s="4">
        <f t="shared" si="0"/>
        <v>2.4573333333333331</v>
      </c>
      <c r="F10" s="4">
        <f t="shared" si="1"/>
        <v>1.567588381346753</v>
      </c>
      <c r="G10" s="4">
        <v>1.6</v>
      </c>
      <c r="H10" s="2"/>
    </row>
    <row r="11" spans="2:8" x14ac:dyDescent="0.3">
      <c r="B11" s="3" t="s">
        <v>5</v>
      </c>
      <c r="C11" s="2">
        <v>15</v>
      </c>
      <c r="D11" s="2">
        <v>73.72</v>
      </c>
      <c r="E11" s="4">
        <f t="shared" si="0"/>
        <v>4.9146666666666663</v>
      </c>
      <c r="F11" s="4">
        <f t="shared" si="1"/>
        <v>2.2169047491190654</v>
      </c>
      <c r="G11" s="4">
        <v>2.25</v>
      </c>
      <c r="H11" s="2"/>
    </row>
    <row r="12" spans="2:8" x14ac:dyDescent="0.3">
      <c r="B12" s="3" t="s">
        <v>6</v>
      </c>
      <c r="C12" s="2">
        <v>15</v>
      </c>
      <c r="D12" s="2">
        <v>159.6</v>
      </c>
      <c r="E12" s="4">
        <f t="shared" si="0"/>
        <v>10.639999999999999</v>
      </c>
      <c r="F12" s="4">
        <f t="shared" si="1"/>
        <v>3.2619012860600178</v>
      </c>
      <c r="G12" s="4">
        <v>3.3</v>
      </c>
      <c r="H12" s="2"/>
    </row>
    <row r="13" spans="2:8" x14ac:dyDescent="0.3">
      <c r="B13" s="3" t="s">
        <v>7</v>
      </c>
      <c r="C13" s="2">
        <v>15</v>
      </c>
      <c r="D13" s="2">
        <v>106.79</v>
      </c>
      <c r="E13" s="4">
        <f t="shared" si="0"/>
        <v>7.1193333333333335</v>
      </c>
      <c r="F13" s="4">
        <f t="shared" si="1"/>
        <v>2.6682078879527609</v>
      </c>
      <c r="G13" s="4">
        <v>2.7</v>
      </c>
      <c r="H13" s="2"/>
    </row>
    <row r="14" spans="2:8" x14ac:dyDescent="0.3">
      <c r="B14" s="3" t="s">
        <v>8</v>
      </c>
      <c r="C14" s="2">
        <v>15</v>
      </c>
      <c r="D14" s="2">
        <v>106.79</v>
      </c>
      <c r="E14" s="4">
        <f t="shared" si="0"/>
        <v>7.1193333333333335</v>
      </c>
      <c r="F14" s="4">
        <f t="shared" si="1"/>
        <v>2.6682078879527609</v>
      </c>
      <c r="G14" s="4">
        <v>2.7</v>
      </c>
      <c r="H14" s="2"/>
    </row>
    <row r="15" spans="2:8" x14ac:dyDescent="0.3">
      <c r="B15" s="3" t="s">
        <v>9</v>
      </c>
      <c r="C15" s="2">
        <v>15</v>
      </c>
      <c r="D15" s="2">
        <v>159.6</v>
      </c>
      <c r="E15" s="4">
        <f t="shared" si="0"/>
        <v>10.639999999999999</v>
      </c>
      <c r="F15" s="4">
        <f t="shared" si="1"/>
        <v>3.2619012860600178</v>
      </c>
      <c r="G15" s="4">
        <v>3.3</v>
      </c>
      <c r="H15" s="2"/>
    </row>
    <row r="16" spans="2:8" x14ac:dyDescent="0.3">
      <c r="B16" s="3" t="s">
        <v>10</v>
      </c>
      <c r="C16" s="2">
        <v>15</v>
      </c>
      <c r="D16" s="2">
        <v>73.72</v>
      </c>
      <c r="E16" s="4">
        <f t="shared" si="0"/>
        <v>4.9146666666666663</v>
      </c>
      <c r="F16" s="4">
        <f t="shared" si="1"/>
        <v>2.2169047491190654</v>
      </c>
      <c r="G16" s="4">
        <v>2.2999999999999998</v>
      </c>
      <c r="H16" s="2"/>
    </row>
    <row r="17" spans="2:8" x14ac:dyDescent="0.3">
      <c r="B17" s="3" t="s">
        <v>12</v>
      </c>
      <c r="C17" s="2">
        <v>15</v>
      </c>
      <c r="D17" s="2">
        <v>73.72</v>
      </c>
      <c r="E17" s="4">
        <f t="shared" si="0"/>
        <v>4.9146666666666663</v>
      </c>
      <c r="F17" s="4">
        <f t="shared" si="1"/>
        <v>2.2169047491190654</v>
      </c>
      <c r="G17" s="4">
        <v>2.2999999999999998</v>
      </c>
      <c r="H17" s="2"/>
    </row>
    <row r="18" spans="2:8" x14ac:dyDescent="0.3">
      <c r="B18" s="3" t="s">
        <v>13</v>
      </c>
      <c r="C18" s="2">
        <v>15</v>
      </c>
      <c r="D18" s="2">
        <v>143.63999999999999</v>
      </c>
      <c r="E18" s="4">
        <f t="shared" si="0"/>
        <v>9.5759999999999987</v>
      </c>
      <c r="F18" s="4">
        <f t="shared" si="1"/>
        <v>3.09451126997463</v>
      </c>
      <c r="G18" s="4">
        <v>3.1</v>
      </c>
      <c r="H18" s="2"/>
    </row>
    <row r="19" spans="2:8" x14ac:dyDescent="0.3">
      <c r="B19" s="3" t="s">
        <v>14</v>
      </c>
      <c r="C19" s="2">
        <v>15</v>
      </c>
      <c r="D19" s="2">
        <v>64.489999999999995</v>
      </c>
      <c r="E19" s="4">
        <f t="shared" si="0"/>
        <v>4.2993333333333332</v>
      </c>
      <c r="F19" s="4">
        <f t="shared" si="1"/>
        <v>2.0734833814943716</v>
      </c>
      <c r="G19" s="4">
        <v>2.1</v>
      </c>
      <c r="H19" s="2"/>
    </row>
    <row r="20" spans="2:8" x14ac:dyDescent="0.3">
      <c r="B20" s="3" t="s">
        <v>15</v>
      </c>
      <c r="C20" s="2">
        <v>15</v>
      </c>
      <c r="D20" s="2">
        <v>64.489999999999995</v>
      </c>
      <c r="E20" s="4">
        <f t="shared" si="0"/>
        <v>4.2993333333333332</v>
      </c>
      <c r="F20" s="4">
        <f t="shared" si="1"/>
        <v>2.0734833814943716</v>
      </c>
      <c r="G20" s="4">
        <v>2.1</v>
      </c>
      <c r="H20" s="2"/>
    </row>
    <row r="21" spans="2:8" x14ac:dyDescent="0.3">
      <c r="B21" s="3" t="s">
        <v>16</v>
      </c>
      <c r="C21" s="2">
        <v>15</v>
      </c>
      <c r="D21" s="2">
        <v>143.63999999999999</v>
      </c>
      <c r="E21" s="4">
        <f t="shared" si="0"/>
        <v>9.5759999999999987</v>
      </c>
      <c r="F21" s="4">
        <f t="shared" si="1"/>
        <v>3.09451126997463</v>
      </c>
      <c r="G21" s="4">
        <v>3.1</v>
      </c>
      <c r="H21" s="2"/>
    </row>
    <row r="22" spans="2:8" x14ac:dyDescent="0.3">
      <c r="B22" s="3" t="s">
        <v>17</v>
      </c>
      <c r="C22" s="2">
        <v>15</v>
      </c>
      <c r="D22" s="2">
        <v>73.72</v>
      </c>
      <c r="E22" s="4">
        <f t="shared" si="0"/>
        <v>4.9146666666666663</v>
      </c>
      <c r="F22" s="5">
        <f t="shared" si="1"/>
        <v>2.2169047491190654</v>
      </c>
      <c r="G22" s="4">
        <v>2.2999999999999998</v>
      </c>
      <c r="H22" s="2"/>
    </row>
  </sheetData>
  <phoneticPr fontId="2" type="noConversion"/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Columnas y cimenta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</dc:creator>
  <cp:lastModifiedBy>Alejandro</cp:lastModifiedBy>
  <dcterms:created xsi:type="dcterms:W3CDTF">2020-06-26T14:55:54Z</dcterms:created>
  <dcterms:modified xsi:type="dcterms:W3CDTF">2020-06-26T20:33:52Z</dcterms:modified>
</cp:coreProperties>
</file>