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UNACH\3 DISEÑO PUBLICITARIO\PREP. CLASES\"/>
    </mc:Choice>
  </mc:AlternateContent>
  <xr:revisionPtr revIDLastSave="0" documentId="13_ncr:1_{3B3BBD0F-25AA-4E86-9F5B-D3F2E775B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álculo Interno Precios" sheetId="7" r:id="rId1"/>
    <sheet name="Servicios" sheetId="6" r:id="rId2"/>
    <sheet name="Presupuesto" sheetId="2" r:id="rId3"/>
  </sheets>
  <externalReferences>
    <externalReference r:id="rId4"/>
  </externalReferences>
  <definedNames>
    <definedName name="decimales">[1]SB!$B$21:$B$22</definedName>
    <definedName name="Presupuesto">#REF!</definedName>
    <definedName name="redondeo">[1]SB!$B$10:$B$12</definedName>
    <definedName name="TARIFA">#REF!</definedName>
    <definedName name="titulo">[1]SB!$B$15:$B$18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7" l="1"/>
  <c r="H26" i="7" s="1"/>
  <c r="E29" i="6" s="1"/>
  <c r="E26" i="7"/>
  <c r="F26" i="7"/>
  <c r="B26" i="7"/>
  <c r="E4" i="7"/>
  <c r="B3" i="6"/>
  <c r="B1" i="2"/>
  <c r="C19" i="2"/>
  <c r="C18" i="2"/>
  <c r="C17" i="2"/>
  <c r="C16" i="2"/>
  <c r="C15" i="2"/>
  <c r="D48" i="7"/>
  <c r="I48" i="7" s="1"/>
  <c r="J48" i="7" s="1"/>
  <c r="E48" i="7"/>
  <c r="F48" i="7"/>
  <c r="B48" i="7"/>
  <c r="B49" i="7"/>
  <c r="B47" i="7"/>
  <c r="B46" i="7"/>
  <c r="B45" i="7"/>
  <c r="F49" i="7"/>
  <c r="E49" i="7"/>
  <c r="D49" i="7"/>
  <c r="I49" i="7" s="1"/>
  <c r="J49" i="7" s="1"/>
  <c r="F47" i="7"/>
  <c r="E47" i="7"/>
  <c r="D47" i="7"/>
  <c r="I47" i="7" s="1"/>
  <c r="J47" i="7" s="1"/>
  <c r="F46" i="7"/>
  <c r="E46" i="7"/>
  <c r="D46" i="7"/>
  <c r="H46" i="7" s="1"/>
  <c r="E77" i="6" s="1"/>
  <c r="F45" i="7"/>
  <c r="E45" i="7"/>
  <c r="D45" i="7"/>
  <c r="I45" i="7" s="1"/>
  <c r="J45" i="7" s="1"/>
  <c r="I26" i="7" l="1"/>
  <c r="J26" i="7" s="1"/>
  <c r="H48" i="7"/>
  <c r="E79" i="6" s="1"/>
  <c r="I46" i="7"/>
  <c r="J46" i="7" s="1"/>
  <c r="H47" i="7"/>
  <c r="E78" i="6" s="1"/>
  <c r="H45" i="7"/>
  <c r="E76" i="6" s="1"/>
  <c r="H49" i="7"/>
  <c r="E80" i="6" s="1"/>
  <c r="B41" i="7" l="1"/>
  <c r="B42" i="7"/>
  <c r="B43" i="7"/>
  <c r="B40" i="7"/>
  <c r="F43" i="7"/>
  <c r="E43" i="7"/>
  <c r="D43" i="7"/>
  <c r="I43" i="7" s="1"/>
  <c r="J43" i="7" s="1"/>
  <c r="F42" i="7"/>
  <c r="E42" i="7"/>
  <c r="D42" i="7"/>
  <c r="I42" i="7" s="1"/>
  <c r="J42" i="7" s="1"/>
  <c r="F41" i="7"/>
  <c r="E41" i="7"/>
  <c r="D41" i="7"/>
  <c r="H41" i="7" s="1"/>
  <c r="E59" i="6" s="1"/>
  <c r="F40" i="7"/>
  <c r="E40" i="7"/>
  <c r="D40" i="7"/>
  <c r="H40" i="7" s="1"/>
  <c r="E58" i="6" s="1"/>
  <c r="B34" i="7"/>
  <c r="B35" i="7"/>
  <c r="B36" i="7"/>
  <c r="B37" i="7"/>
  <c r="B38" i="7"/>
  <c r="B33" i="7"/>
  <c r="B32" i="7"/>
  <c r="F38" i="7"/>
  <c r="E38" i="7"/>
  <c r="D38" i="7"/>
  <c r="I38" i="7" s="1"/>
  <c r="J38" i="7" s="1"/>
  <c r="F37" i="7"/>
  <c r="E37" i="7"/>
  <c r="D37" i="7"/>
  <c r="I37" i="7" s="1"/>
  <c r="J37" i="7" s="1"/>
  <c r="F36" i="7"/>
  <c r="E36" i="7"/>
  <c r="D36" i="7"/>
  <c r="H36" i="7" s="1"/>
  <c r="E43" i="6" s="1"/>
  <c r="F35" i="7"/>
  <c r="E35" i="7"/>
  <c r="D35" i="7"/>
  <c r="H35" i="7" s="1"/>
  <c r="E42" i="6" s="1"/>
  <c r="F34" i="7"/>
  <c r="E34" i="7"/>
  <c r="D34" i="7"/>
  <c r="I34" i="7" s="1"/>
  <c r="J34" i="7" s="1"/>
  <c r="F33" i="7"/>
  <c r="E33" i="7"/>
  <c r="D33" i="7"/>
  <c r="I33" i="7" s="1"/>
  <c r="J33" i="7" s="1"/>
  <c r="B23" i="7"/>
  <c r="B24" i="7"/>
  <c r="B25" i="7"/>
  <c r="B27" i="7"/>
  <c r="B22" i="7"/>
  <c r="B21" i="7"/>
  <c r="B29" i="7"/>
  <c r="B30" i="7"/>
  <c r="B31" i="7"/>
  <c r="B28" i="7"/>
  <c r="F27" i="7"/>
  <c r="E27" i="7"/>
  <c r="D27" i="7"/>
  <c r="I27" i="7" s="1"/>
  <c r="J27" i="7" s="1"/>
  <c r="F25" i="7"/>
  <c r="E25" i="7"/>
  <c r="D25" i="7"/>
  <c r="I25" i="7" s="1"/>
  <c r="J25" i="7" s="1"/>
  <c r="F24" i="7"/>
  <c r="E24" i="7"/>
  <c r="D24" i="7"/>
  <c r="H24" i="7" s="1"/>
  <c r="E27" i="6" s="1"/>
  <c r="F23" i="7"/>
  <c r="E23" i="7"/>
  <c r="D23" i="7"/>
  <c r="I23" i="7" s="1"/>
  <c r="J23" i="7" s="1"/>
  <c r="F22" i="7"/>
  <c r="E22" i="7"/>
  <c r="D22" i="7"/>
  <c r="I22" i="7" s="1"/>
  <c r="J22" i="7" s="1"/>
  <c r="F21" i="7"/>
  <c r="E21" i="7"/>
  <c r="D21" i="7"/>
  <c r="I21" i="7" s="1"/>
  <c r="J21" i="7" s="1"/>
  <c r="C14" i="2"/>
  <c r="D13" i="7"/>
  <c r="H13" i="7" s="1"/>
  <c r="E13" i="7"/>
  <c r="F13" i="7"/>
  <c r="D14" i="7"/>
  <c r="H14" i="7" s="1"/>
  <c r="E14" i="7"/>
  <c r="F14" i="7"/>
  <c r="D15" i="7"/>
  <c r="I15" i="7" s="1"/>
  <c r="J15" i="7" s="1"/>
  <c r="E15" i="7"/>
  <c r="F15" i="7"/>
  <c r="D16" i="7"/>
  <c r="E16" i="7"/>
  <c r="F16" i="7"/>
  <c r="D17" i="7"/>
  <c r="H17" i="7" s="1"/>
  <c r="E18" i="6" s="1"/>
  <c r="E17" i="7"/>
  <c r="F17" i="7"/>
  <c r="D18" i="7"/>
  <c r="H18" i="7" s="1"/>
  <c r="E19" i="6" s="1"/>
  <c r="E18" i="7"/>
  <c r="F18" i="7"/>
  <c r="D19" i="7"/>
  <c r="E19" i="7"/>
  <c r="F19" i="7"/>
  <c r="D20" i="7"/>
  <c r="E20" i="7"/>
  <c r="F20" i="7"/>
  <c r="D28" i="7"/>
  <c r="I28" i="7" s="1"/>
  <c r="J28" i="7" s="1"/>
  <c r="E28" i="7"/>
  <c r="F28" i="7"/>
  <c r="D29" i="7"/>
  <c r="H29" i="7" s="1"/>
  <c r="E34" i="6" s="1"/>
  <c r="E29" i="7"/>
  <c r="F29" i="7"/>
  <c r="D30" i="7"/>
  <c r="I30" i="7" s="1"/>
  <c r="J30" i="7" s="1"/>
  <c r="E30" i="7"/>
  <c r="F30" i="7"/>
  <c r="D31" i="7"/>
  <c r="H31" i="7" s="1"/>
  <c r="E36" i="6" s="1"/>
  <c r="E31" i="7"/>
  <c r="F31" i="7"/>
  <c r="D32" i="7"/>
  <c r="I32" i="7" s="1"/>
  <c r="J32" i="7" s="1"/>
  <c r="E32" i="7"/>
  <c r="F32" i="7"/>
  <c r="F12" i="7"/>
  <c r="E12" i="7"/>
  <c r="D12" i="7"/>
  <c r="I12" i="7" s="1"/>
  <c r="J12" i="7" s="1"/>
  <c r="B18" i="7"/>
  <c r="B19" i="7"/>
  <c r="B20" i="7"/>
  <c r="B17" i="7"/>
  <c r="C13" i="2"/>
  <c r="B13" i="7"/>
  <c r="B14" i="7"/>
  <c r="B15" i="7"/>
  <c r="B16" i="7"/>
  <c r="B12" i="7"/>
  <c r="I40" i="7" l="1"/>
  <c r="J40" i="7" s="1"/>
  <c r="I41" i="7"/>
  <c r="J41" i="7" s="1"/>
  <c r="E81" i="6"/>
  <c r="E19" i="2" s="1"/>
  <c r="H42" i="7"/>
  <c r="E60" i="6" s="1"/>
  <c r="H43" i="7"/>
  <c r="E61" i="6" s="1"/>
  <c r="I24" i="7"/>
  <c r="J24" i="7" s="1"/>
  <c r="H15" i="7"/>
  <c r="I36" i="7"/>
  <c r="J36" i="7" s="1"/>
  <c r="H33" i="7"/>
  <c r="E40" i="6" s="1"/>
  <c r="I35" i="7"/>
  <c r="J35" i="7" s="1"/>
  <c r="H34" i="7"/>
  <c r="E41" i="6" s="1"/>
  <c r="H37" i="7"/>
  <c r="E44" i="6" s="1"/>
  <c r="H38" i="7"/>
  <c r="E45" i="6" s="1"/>
  <c r="H32" i="7"/>
  <c r="E37" i="6" s="1"/>
  <c r="H22" i="7"/>
  <c r="E25" i="6" s="1"/>
  <c r="H25" i="7"/>
  <c r="E28" i="6" s="1"/>
  <c r="H23" i="7"/>
  <c r="E26" i="6" s="1"/>
  <c r="H21" i="7"/>
  <c r="E24" i="6" s="1"/>
  <c r="H27" i="7"/>
  <c r="E30" i="6" s="1"/>
  <c r="I31" i="7"/>
  <c r="J31" i="7" s="1"/>
  <c r="I13" i="7"/>
  <c r="J13" i="7" s="1"/>
  <c r="H28" i="7"/>
  <c r="E33" i="6" s="1"/>
  <c r="H30" i="7"/>
  <c r="E35" i="6" s="1"/>
  <c r="H20" i="7"/>
  <c r="E21" i="6" s="1"/>
  <c r="I20" i="7"/>
  <c r="J20" i="7" s="1"/>
  <c r="I17" i="7"/>
  <c r="J17" i="7" s="1"/>
  <c r="I14" i="7"/>
  <c r="J14" i="7" s="1"/>
  <c r="I29" i="7"/>
  <c r="J29" i="7" s="1"/>
  <c r="I19" i="7"/>
  <c r="J19" i="7" s="1"/>
  <c r="H19" i="7"/>
  <c r="E20" i="6" s="1"/>
  <c r="I16" i="7"/>
  <c r="J16" i="7" s="1"/>
  <c r="H16" i="7"/>
  <c r="I18" i="7"/>
  <c r="J18" i="7" s="1"/>
  <c r="H12" i="7"/>
  <c r="E11" i="6" s="1"/>
  <c r="E13" i="6"/>
  <c r="E22" i="6" l="1"/>
  <c r="E62" i="6"/>
  <c r="E18" i="2" s="1"/>
  <c r="E46" i="6"/>
  <c r="E17" i="2" s="1"/>
  <c r="E31" i="6"/>
  <c r="E15" i="2" s="1"/>
  <c r="E38" i="6"/>
  <c r="E16" i="2" s="1"/>
  <c r="E15" i="6"/>
  <c r="E14" i="6"/>
  <c r="E14" i="2" l="1"/>
  <c r="E12" i="6"/>
  <c r="E16" i="6" s="1"/>
  <c r="E13" i="2" s="1"/>
</calcChain>
</file>

<file path=xl/sharedStrings.xml><?xml version="1.0" encoding="utf-8"?>
<sst xmlns="http://schemas.openxmlformats.org/spreadsheetml/2006/main" count="124" uniqueCount="96">
  <si>
    <t>Precios vigentes hasta</t>
  </si>
  <si>
    <t>xx/xx/xxxx</t>
  </si>
  <si>
    <t>NEGOCIADO</t>
  </si>
  <si>
    <t>MÍNIMO</t>
  </si>
  <si>
    <t>Notas</t>
  </si>
  <si>
    <t xml:space="preserve">    Cálculo de precios y ofertas:</t>
  </si>
  <si>
    <t xml:space="preserve">   Servicios de Diseño Gráfico</t>
  </si>
  <si>
    <t xml:space="preserve">     - Requerimientos posteriores adicionales supondrán un suplemento en el precio.</t>
  </si>
  <si>
    <t>Servicios de Diseño Web</t>
  </si>
  <si>
    <t xml:space="preserve">   - Plazo de entrega:</t>
  </si>
  <si>
    <t xml:space="preserve">   - Número de revisiones:</t>
  </si>
  <si>
    <t xml:space="preserve">   - Fecha estimada de entrega: </t>
  </si>
  <si>
    <t>Logotipo</t>
  </si>
  <si>
    <t>Diseño editorial (revistas, ebooks, folletos…)</t>
  </si>
  <si>
    <t>Publicidad impresa</t>
  </si>
  <si>
    <t xml:space="preserve">   - Precio diseño de logo:</t>
  </si>
  <si>
    <t xml:space="preserve">   - Precio diseño de tarjeta de visita o flyer:</t>
  </si>
  <si>
    <t xml:space="preserve">     - Precios negociables hasta comienzo del proyecto.</t>
  </si>
  <si>
    <t xml:space="preserve">   - Precio diseño editorial por página:</t>
  </si>
  <si>
    <t xml:space="preserve">   - Precio generación y/o revisión de contenido por palabras (opcional): </t>
  </si>
  <si>
    <t xml:space="preserve">   - Precio naming (opcional): </t>
  </si>
  <si>
    <t xml:space="preserve">   - Precio optimización SEO por URL (opcional):</t>
  </si>
  <si>
    <t xml:space="preserve">   - Precio programación por página (estimado): </t>
  </si>
  <si>
    <t xml:space="preserve">     - Precios estimados para diseños estándar.</t>
  </si>
  <si>
    <t>DESEADO</t>
  </si>
  <si>
    <t>PRECIO DE VENTA UNITARIO</t>
  </si>
  <si>
    <t xml:space="preserve">PRECIO DE VENTA </t>
  </si>
  <si>
    <t>Presupuesto negociable hasta comienzo del proyecto</t>
  </si>
  <si>
    <t xml:space="preserve">   - Precio diseño web por página (estimado):</t>
  </si>
  <si>
    <t xml:space="preserve">     - Precio de programación y funcionalidades por página estimados.</t>
  </si>
  <si>
    <t>Margen negociado</t>
  </si>
  <si>
    <t>Margen deseado</t>
  </si>
  <si>
    <t xml:space="preserve">Margen mínimo </t>
  </si>
  <si>
    <t>MARGEN DE VENTAS</t>
  </si>
  <si>
    <t>DESCRIPCIÓN SERVICIOS</t>
  </si>
  <si>
    <t xml:space="preserve">PRESUPUESTO </t>
  </si>
  <si>
    <t>Servicios de Producción de Video</t>
  </si>
  <si>
    <t>A</t>
  </si>
  <si>
    <t>CANTIDAD o DÍAS</t>
  </si>
  <si>
    <t>Valor</t>
  </si>
  <si>
    <t>B</t>
  </si>
  <si>
    <t>COSTO UNITARIO o COSTO POR DÍA</t>
  </si>
  <si>
    <t>SERVICIO</t>
  </si>
  <si>
    <t>Servicio</t>
  </si>
  <si>
    <t>CLIENTE:</t>
  </si>
  <si>
    <t>PRESUPUESTO VÁLIDO HASTA EL:</t>
  </si>
  <si>
    <t>TELÉFONO:</t>
  </si>
  <si>
    <t>099877777</t>
  </si>
  <si>
    <t>DÍA - MES - AÑO</t>
  </si>
  <si>
    <t>Diseño de Logotipo</t>
  </si>
  <si>
    <t>Diseño de tarjeta o flyer</t>
  </si>
  <si>
    <t>C</t>
  </si>
  <si>
    <t xml:space="preserve">   - Análisis de situación:</t>
  </si>
  <si>
    <t xml:space="preserve">   - Precio generación de contenido (video, reel)</t>
  </si>
  <si>
    <t>D</t>
  </si>
  <si>
    <t>Diseño Editorial</t>
  </si>
  <si>
    <t>E</t>
  </si>
  <si>
    <t>G</t>
  </si>
  <si>
    <t>A
Logotipo</t>
  </si>
  <si>
    <t>D
Diseño editorial (revistas, ebooks, folletos…)</t>
  </si>
  <si>
    <t xml:space="preserve">   - Precio generación de contenido (Foto perfil y posts)</t>
  </si>
  <si>
    <t xml:space="preserve">   - Acabado 1</t>
  </si>
  <si>
    <t xml:space="preserve">   - Acabado 2</t>
  </si>
  <si>
    <t xml:space="preserve">   - Troquelado</t>
  </si>
  <si>
    <t>E
Publicidad Impresa</t>
  </si>
  <si>
    <t>F</t>
  </si>
  <si>
    <t>Producción de Video</t>
  </si>
  <si>
    <t xml:space="preserve">   - Porducción (coordinación logística (locaciones, equipos, actores, transporte, alimentación): </t>
  </si>
  <si>
    <t xml:space="preserve">   - Preproducción (investigación y desarrollo del concepto/guion, storyboard, plan de rodaje, diseño de sonido: </t>
  </si>
  <si>
    <t xml:space="preserve">   - Postproducción (montaje, efectos visuales, animación, diseño de gráficos y sonido):</t>
  </si>
  <si>
    <t>COLOQUE AQUÍ EL NOMBRE DE SU EMPRESA</t>
  </si>
  <si>
    <t>F
Producción de Video</t>
  </si>
  <si>
    <t>Diseño Web a medida</t>
  </si>
  <si>
    <t xml:space="preserve">Nombre </t>
  </si>
  <si>
    <t>Proforma N.-</t>
  </si>
  <si>
    <t>001</t>
  </si>
  <si>
    <t>Presentación de precios antes de impuestos (Sin incluir IVA)</t>
  </si>
  <si>
    <t>Inversión Parcial</t>
  </si>
  <si>
    <t>Santiago Barriga Fray / Diseño Publicitario / Séptimo Semestre</t>
  </si>
  <si>
    <t>PRESUPUESTO DISEÑO PUBLICITARIO</t>
  </si>
  <si>
    <t>SU MARCA GRÁFICA AQUÍ</t>
  </si>
  <si>
    <t>G
Diseño Web a medida</t>
  </si>
  <si>
    <t>Campaña Publicitaria digital (web, blog o redes sociales)</t>
  </si>
  <si>
    <t xml:space="preserve">   - Briefing Creativo:</t>
  </si>
  <si>
    <t xml:space="preserve">   - Activación de campaña</t>
  </si>
  <si>
    <t xml:space="preserve">   - Brief del Cliente:</t>
  </si>
  <si>
    <t>C
Campaña Publicitaria digital (web, blog o redes sociales)</t>
  </si>
  <si>
    <t>Tarjeta de presentación o Flyer</t>
  </si>
  <si>
    <t>B
Tarjeta de presentación o Flyer</t>
  </si>
  <si>
    <t>Derechos de autor, si emplea este instrumento deberá citar.</t>
  </si>
  <si>
    <t>Diseño Gráfico</t>
  </si>
  <si>
    <t>Este presupuesto tiene una validez de 30 días desde la fecha de emisión y responde a un momento concreto y a unas necesidades basadas en el tipo de empresa, el sector y la a la futura explotación de la solución aportada.
FORMA DE PAGO MEDIANTE TRANSFERENCIA BANCARIA, BINANCE, CHEQUE.
// 50%   A la aceptación del presupuesto.
// 25%   Tras la presentación de la propuesta.
// 25%   Antes de la última entrega.</t>
  </si>
  <si>
    <t>Contáctanos:</t>
  </si>
  <si>
    <t>Estamos ubicados en:</t>
  </si>
  <si>
    <t>CÁLCULO INTERNO DE PRECIOS</t>
  </si>
  <si>
    <t>MARGEN DE DESVIACIÓN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</si>
</sst>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d\-m\-yy;@"/>
    <numFmt numFmtId="165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4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sz val="12"/>
      <color rgb="FF37A5A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u/>
      <sz val="14"/>
      <name val="Arial"/>
      <family val="2"/>
    </font>
    <font>
      <i/>
      <sz val="12"/>
      <name val="Arial"/>
      <family val="2"/>
    </font>
    <font>
      <b/>
      <sz val="12"/>
      <color rgb="FF35B6B5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92D05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i/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sz val="24"/>
      <color theme="1"/>
      <name val="Arial"/>
      <family val="2"/>
    </font>
    <font>
      <b/>
      <sz val="24"/>
      <name val="Arial"/>
      <family val="2"/>
    </font>
    <font>
      <sz val="10"/>
      <color theme="1"/>
      <name val="Arial"/>
      <family val="2"/>
    </font>
    <font>
      <b/>
      <sz val="12"/>
      <color rgb="FF92D050"/>
      <name val="Arial"/>
      <family val="2"/>
    </font>
    <font>
      <b/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5B6B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 style="thin">
        <color indexed="64"/>
      </right>
      <top/>
      <bottom style="dotted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9847407452621"/>
      </bottom>
      <diagonal/>
    </border>
    <border>
      <left style="medium">
        <color indexed="64"/>
      </left>
      <right/>
      <top/>
      <bottom style="dotted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indexed="64"/>
      </left>
      <right style="dotted">
        <color theme="0" tint="-0.14999847407452621"/>
      </right>
      <top style="dotted">
        <color theme="0" tint="-0.14999847407452621"/>
      </top>
      <bottom style="medium">
        <color indexed="64"/>
      </bottom>
      <diagonal/>
    </border>
    <border>
      <left style="dotted">
        <color theme="0" tint="-0.14999847407452621"/>
      </left>
      <right style="thin">
        <color indexed="64"/>
      </right>
      <top style="dotted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14999847407452621"/>
      </top>
      <bottom style="medium">
        <color indexed="64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indexed="64"/>
      </bottom>
      <diagonal/>
    </border>
    <border>
      <left style="medium">
        <color theme="0" tint="-0.1499984740745262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5" borderId="0" xfId="0" applyFont="1" applyFill="1"/>
    <xf numFmtId="0" fontId="20" fillId="0" borderId="0" xfId="0" applyFont="1"/>
    <xf numFmtId="0" fontId="2" fillId="0" borderId="0" xfId="0" applyFont="1" applyAlignment="1">
      <alignment horizontal="center"/>
    </xf>
    <xf numFmtId="0" fontId="20" fillId="5" borderId="0" xfId="0" applyFont="1" applyFill="1"/>
    <xf numFmtId="0" fontId="2" fillId="5" borderId="0" xfId="0" applyFont="1" applyFill="1" applyAlignment="1">
      <alignment horizontal="center"/>
    </xf>
    <xf numFmtId="0" fontId="4" fillId="4" borderId="8" xfId="0" applyFont="1" applyFill="1" applyBorder="1" applyAlignment="1">
      <alignment vertical="center" shrinkToFit="1"/>
    </xf>
    <xf numFmtId="49" fontId="8" fillId="7" borderId="8" xfId="0" applyNumberFormat="1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 shrinkToFit="1"/>
    </xf>
    <xf numFmtId="49" fontId="13" fillId="4" borderId="8" xfId="0" applyNumberFormat="1" applyFont="1" applyFill="1" applyBorder="1" applyAlignment="1">
      <alignment horizontal="left" vertical="center"/>
    </xf>
    <xf numFmtId="49" fontId="13" fillId="4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8" fillId="4" borderId="8" xfId="0" applyFont="1" applyFill="1" applyBorder="1" applyAlignment="1">
      <alignment vertical="center" wrapText="1" shrinkToFit="1"/>
    </xf>
    <xf numFmtId="49" fontId="8" fillId="4" borderId="8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wrapText="1"/>
    </xf>
    <xf numFmtId="0" fontId="27" fillId="7" borderId="40" xfId="0" applyFont="1" applyFill="1" applyBorder="1" applyAlignment="1">
      <alignment horizontal="center" vertical="center"/>
    </xf>
    <xf numFmtId="165" fontId="8" fillId="3" borderId="42" xfId="0" applyNumberFormat="1" applyFont="1" applyFill="1" applyBorder="1" applyAlignment="1">
      <alignment horizontal="center" vertical="center"/>
    </xf>
    <xf numFmtId="3" fontId="8" fillId="4" borderId="43" xfId="0" applyNumberFormat="1" applyFont="1" applyFill="1" applyBorder="1" applyAlignment="1">
      <alignment wrapText="1"/>
    </xf>
    <xf numFmtId="3" fontId="8" fillId="4" borderId="44" xfId="0" applyNumberFormat="1" applyFont="1" applyFill="1" applyBorder="1"/>
    <xf numFmtId="165" fontId="8" fillId="3" borderId="4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165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9" fontId="6" fillId="3" borderId="11" xfId="0" applyNumberFormat="1" applyFont="1" applyFill="1" applyBorder="1" applyAlignment="1" applyProtection="1">
      <alignment horizontal="center" vertical="center"/>
      <protection locked="0"/>
    </xf>
    <xf numFmtId="9" fontId="6" fillId="0" borderId="12" xfId="0" applyNumberFormat="1" applyFont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165" fontId="6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9" fontId="6" fillId="3" borderId="8" xfId="0" applyNumberFormat="1" applyFont="1" applyFill="1" applyBorder="1" applyAlignment="1" applyProtection="1">
      <alignment horizontal="center" vertical="center"/>
      <protection locked="0"/>
    </xf>
    <xf numFmtId="9" fontId="6" fillId="0" borderId="14" xfId="0" applyNumberFormat="1" applyFont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left" vertical="center" wrapText="1"/>
      <protection locked="0"/>
    </xf>
    <xf numFmtId="165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9" fontId="6" fillId="3" borderId="16" xfId="0" applyNumberFormat="1" applyFont="1" applyFill="1" applyBorder="1" applyAlignment="1" applyProtection="1">
      <alignment horizontal="center" vertical="center"/>
      <protection locked="0"/>
    </xf>
    <xf numFmtId="9" fontId="6" fillId="0" borderId="17" xfId="0" applyNumberFormat="1" applyFont="1" applyBorder="1" applyAlignment="1" applyProtection="1">
      <alignment horizontal="center" vertical="center"/>
      <protection locked="0"/>
    </xf>
    <xf numFmtId="165" fontId="6" fillId="3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9" fontId="6" fillId="3" borderId="9" xfId="0" applyNumberFormat="1" applyFont="1" applyFill="1" applyBorder="1" applyAlignment="1" applyProtection="1">
      <alignment horizontal="center" vertical="center"/>
      <protection locked="0"/>
    </xf>
    <xf numFmtId="9" fontId="6" fillId="0" borderId="27" xfId="0" applyNumberFormat="1" applyFont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4" fontId="8" fillId="5" borderId="0" xfId="0" applyNumberFormat="1" applyFont="1" applyFill="1" applyAlignment="1" applyProtection="1">
      <alignment horizontal="center" vertical="center"/>
      <protection locked="0"/>
    </xf>
    <xf numFmtId="0" fontId="2" fillId="5" borderId="0" xfId="0" applyFont="1" applyFill="1" applyProtection="1">
      <protection locked="0"/>
    </xf>
    <xf numFmtId="0" fontId="9" fillId="3" borderId="32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Protection="1">
      <protection locked="0"/>
    </xf>
    <xf numFmtId="4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22" fillId="3" borderId="32" xfId="0" applyFont="1" applyFill="1" applyBorder="1" applyAlignment="1" applyProtection="1">
      <alignment horizontal="right"/>
      <protection locked="0"/>
    </xf>
    <xf numFmtId="0" fontId="22" fillId="3" borderId="0" xfId="0" applyFont="1" applyFill="1" applyAlignment="1" applyProtection="1">
      <alignment horizontal="left"/>
      <protection locked="0"/>
    </xf>
    <xf numFmtId="0" fontId="23" fillId="7" borderId="47" xfId="0" applyFont="1" applyFill="1" applyBorder="1" applyAlignment="1" applyProtection="1">
      <alignment horizontal="center"/>
      <protection locked="0"/>
    </xf>
    <xf numFmtId="0" fontId="23" fillId="3" borderId="32" xfId="0" applyFont="1" applyFill="1" applyBorder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44" fontId="4" fillId="3" borderId="21" xfId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6" fillId="3" borderId="32" xfId="0" applyFont="1" applyFill="1" applyBorder="1" applyProtection="1">
      <protection locked="0"/>
    </xf>
    <xf numFmtId="0" fontId="23" fillId="7" borderId="5" xfId="0" applyFont="1" applyFill="1" applyBorder="1" applyAlignment="1" applyProtection="1">
      <alignment horizontal="right"/>
      <protection locked="0"/>
    </xf>
    <xf numFmtId="44" fontId="23" fillId="7" borderId="21" xfId="1" applyFont="1" applyFill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8" fillId="3" borderId="32" xfId="0" applyFont="1" applyFill="1" applyBorder="1" applyAlignment="1" applyProtection="1">
      <alignment horizontal="right"/>
      <protection locked="0"/>
    </xf>
    <xf numFmtId="0" fontId="6" fillId="3" borderId="32" xfId="0" applyFont="1" applyFill="1" applyBorder="1" applyAlignment="1" applyProtection="1">
      <alignment horizontal="left"/>
      <protection locked="0"/>
    </xf>
    <xf numFmtId="0" fontId="11" fillId="3" borderId="32" xfId="0" applyFont="1" applyFill="1" applyBorder="1" applyAlignment="1" applyProtection="1">
      <alignment horizontal="right"/>
      <protection locked="0"/>
    </xf>
    <xf numFmtId="0" fontId="6" fillId="3" borderId="32" xfId="0" applyFont="1" applyFill="1" applyBorder="1" applyAlignment="1" applyProtection="1">
      <alignment horizontal="right"/>
      <protection locked="0"/>
    </xf>
    <xf numFmtId="0" fontId="8" fillId="3" borderId="32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4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left"/>
      <protection locked="0"/>
    </xf>
    <xf numFmtId="0" fontId="8" fillId="5" borderId="6" xfId="0" applyFont="1" applyFill="1" applyBorder="1" applyAlignment="1" applyProtection="1">
      <alignment vertical="center"/>
      <protection locked="0"/>
    </xf>
    <xf numFmtId="0" fontId="13" fillId="3" borderId="32" xfId="0" applyFont="1" applyFill="1" applyBorder="1" applyProtection="1">
      <protection locked="0"/>
    </xf>
    <xf numFmtId="0" fontId="13" fillId="5" borderId="7" xfId="0" applyFon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13" fillId="3" borderId="33" xfId="0" applyFont="1" applyFill="1" applyBorder="1" applyProtection="1">
      <protection locked="0"/>
    </xf>
    <xf numFmtId="0" fontId="13" fillId="0" borderId="22" xfId="0" applyFont="1" applyBorder="1" applyAlignment="1" applyProtection="1">
      <alignment vertical="center"/>
      <protection locked="0"/>
    </xf>
    <xf numFmtId="4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right" vertical="center"/>
      <protection locked="0"/>
    </xf>
    <xf numFmtId="0" fontId="17" fillId="3" borderId="25" xfId="0" applyFont="1" applyFill="1" applyBorder="1" applyProtection="1">
      <protection locked="0"/>
    </xf>
    <xf numFmtId="4" fontId="13" fillId="3" borderId="3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3" borderId="32" xfId="0" applyFont="1" applyFill="1" applyBorder="1" applyAlignment="1" applyProtection="1">
      <alignment horizontal="right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23" fillId="8" borderId="5" xfId="0" applyFont="1" applyFill="1" applyBorder="1" applyAlignment="1" applyProtection="1">
      <alignment horizontal="right"/>
      <protection locked="0"/>
    </xf>
    <xf numFmtId="44" fontId="23" fillId="8" borderId="21" xfId="1" applyFont="1" applyFill="1" applyBorder="1" applyAlignment="1" applyProtection="1">
      <alignment horizontal="right" vertical="center"/>
      <protection locked="0"/>
    </xf>
    <xf numFmtId="0" fontId="19" fillId="3" borderId="33" xfId="0" applyFont="1" applyFill="1" applyBorder="1" applyProtection="1">
      <protection locked="0"/>
    </xf>
    <xf numFmtId="0" fontId="13" fillId="4" borderId="22" xfId="0" applyFont="1" applyFill="1" applyBorder="1" applyAlignment="1" applyProtection="1">
      <alignment vertical="center"/>
      <protection locked="0"/>
    </xf>
    <xf numFmtId="4" fontId="15" fillId="5" borderId="0" xfId="0" applyNumberFormat="1" applyFont="1" applyFill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Protection="1">
      <protection locked="0"/>
    </xf>
    <xf numFmtId="0" fontId="18" fillId="3" borderId="32" xfId="0" applyFont="1" applyFill="1" applyBorder="1" applyProtection="1">
      <protection locked="0"/>
    </xf>
    <xf numFmtId="0" fontId="23" fillId="2" borderId="5" xfId="0" applyFont="1" applyFill="1" applyBorder="1" applyAlignment="1" applyProtection="1">
      <alignment horizontal="right"/>
      <protection locked="0"/>
    </xf>
    <xf numFmtId="44" fontId="23" fillId="2" borderId="21" xfId="1" applyFont="1" applyFill="1" applyBorder="1" applyAlignment="1" applyProtection="1">
      <alignment horizontal="right" vertical="center"/>
      <protection locked="0"/>
    </xf>
    <xf numFmtId="0" fontId="14" fillId="3" borderId="33" xfId="0" applyFont="1" applyFill="1" applyBorder="1" applyAlignment="1" applyProtection="1">
      <alignment horizontal="left"/>
      <protection locked="0"/>
    </xf>
    <xf numFmtId="0" fontId="13" fillId="5" borderId="46" xfId="0" applyFont="1" applyFill="1" applyBorder="1" applyAlignment="1" applyProtection="1">
      <alignment vertical="center"/>
      <protection locked="0"/>
    </xf>
    <xf numFmtId="0" fontId="19" fillId="3" borderId="1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4" fontId="13" fillId="3" borderId="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Alignment="1" applyProtection="1">
      <alignment horizontal="center" vertical="center"/>
      <protection locked="0"/>
    </xf>
    <xf numFmtId="0" fontId="26" fillId="9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5" fillId="0" borderId="22" xfId="0" applyFont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25" xfId="0" applyFont="1" applyFill="1" applyBorder="1" applyAlignment="1">
      <alignment horizontal="center" vertical="center"/>
    </xf>
    <xf numFmtId="0" fontId="30" fillId="9" borderId="31" xfId="0" applyFont="1" applyFill="1" applyBorder="1" applyAlignment="1">
      <alignment horizontal="center" vertical="center"/>
    </xf>
    <xf numFmtId="0" fontId="30" fillId="9" borderId="21" xfId="0" applyFont="1" applyFill="1" applyBorder="1" applyAlignment="1">
      <alignment horizontal="center" vertical="center"/>
    </xf>
    <xf numFmtId="0" fontId="30" fillId="9" borderId="22" xfId="0" applyFont="1" applyFill="1" applyBorder="1" applyAlignment="1">
      <alignment horizontal="center" vertical="center"/>
    </xf>
    <xf numFmtId="0" fontId="30" fillId="9" borderId="23" xfId="0" applyFont="1" applyFill="1" applyBorder="1" applyAlignment="1">
      <alignment horizontal="center" vertical="center"/>
    </xf>
    <xf numFmtId="0" fontId="36" fillId="9" borderId="15" xfId="0" applyFont="1" applyFill="1" applyBorder="1" applyAlignment="1" applyProtection="1">
      <alignment horizontal="right" vertical="center"/>
      <protection locked="0"/>
    </xf>
    <xf numFmtId="0" fontId="36" fillId="9" borderId="16" xfId="0" applyFont="1" applyFill="1" applyBorder="1" applyAlignment="1" applyProtection="1">
      <alignment horizontal="right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27" fillId="2" borderId="18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23" fillId="7" borderId="10" xfId="0" applyFont="1" applyFill="1" applyBorder="1" applyAlignment="1" applyProtection="1">
      <alignment horizontal="right" vertical="center"/>
      <protection locked="0"/>
    </xf>
    <xf numFmtId="0" fontId="23" fillId="7" borderId="11" xfId="0" applyFont="1" applyFill="1" applyBorder="1" applyAlignment="1" applyProtection="1">
      <alignment horizontal="right" vertical="center"/>
      <protection locked="0"/>
    </xf>
    <xf numFmtId="0" fontId="25" fillId="7" borderId="18" xfId="0" applyFont="1" applyFill="1" applyBorder="1" applyAlignment="1" applyProtection="1">
      <alignment horizontal="center" vertical="center"/>
      <protection locked="0"/>
    </xf>
    <xf numFmtId="0" fontId="25" fillId="7" borderId="19" xfId="0" applyFont="1" applyFill="1" applyBorder="1" applyAlignment="1" applyProtection="1">
      <alignment horizontal="center" vertical="center"/>
      <protection locked="0"/>
    </xf>
    <xf numFmtId="0" fontId="25" fillId="7" borderId="20" xfId="0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27" fillId="8" borderId="18" xfId="0" applyFont="1" applyFill="1" applyBorder="1" applyAlignment="1" applyProtection="1">
      <alignment horizontal="center" vertical="center"/>
      <protection locked="0"/>
    </xf>
    <xf numFmtId="0" fontId="27" fillId="8" borderId="19" xfId="0" applyFont="1" applyFill="1" applyBorder="1" applyAlignment="1" applyProtection="1">
      <alignment horizontal="center" vertical="center"/>
      <protection locked="0"/>
    </xf>
    <xf numFmtId="0" fontId="27" fillId="8" borderId="20" xfId="0" applyFont="1" applyFill="1" applyBorder="1" applyAlignment="1" applyProtection="1">
      <alignment horizontal="center" vertical="center"/>
      <protection locked="0"/>
    </xf>
    <xf numFmtId="0" fontId="32" fillId="9" borderId="0" xfId="0" applyFont="1" applyFill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36" fillId="9" borderId="13" xfId="0" applyFont="1" applyFill="1" applyBorder="1" applyAlignment="1" applyProtection="1">
      <alignment horizontal="right" vertical="center"/>
      <protection locked="0"/>
    </xf>
    <xf numFmtId="0" fontId="36" fillId="9" borderId="8" xfId="0" applyFont="1" applyFill="1" applyBorder="1" applyAlignment="1" applyProtection="1">
      <alignment horizontal="right" vertical="center"/>
      <protection locked="0"/>
    </xf>
    <xf numFmtId="0" fontId="27" fillId="7" borderId="18" xfId="0" applyFont="1" applyFill="1" applyBorder="1" applyAlignment="1" applyProtection="1">
      <alignment horizontal="center" vertical="center"/>
      <protection locked="0"/>
    </xf>
    <xf numFmtId="0" fontId="27" fillId="7" borderId="19" xfId="0" applyFont="1" applyFill="1" applyBorder="1" applyAlignment="1" applyProtection="1">
      <alignment horizontal="center" vertical="center"/>
      <protection locked="0"/>
    </xf>
    <xf numFmtId="0" fontId="27" fillId="7" borderId="20" xfId="0" applyFont="1" applyFill="1" applyBorder="1" applyAlignment="1" applyProtection="1">
      <alignment horizontal="center" vertical="center"/>
      <protection locked="0"/>
    </xf>
    <xf numFmtId="0" fontId="25" fillId="7" borderId="24" xfId="0" applyFont="1" applyFill="1" applyBorder="1" applyAlignment="1" applyProtection="1">
      <alignment horizontal="center" vertical="center" wrapText="1"/>
      <protection locked="0"/>
    </xf>
    <xf numFmtId="0" fontId="25" fillId="7" borderId="48" xfId="0" applyFont="1" applyFill="1" applyBorder="1" applyAlignment="1" applyProtection="1">
      <alignment horizontal="center" vertical="center" wrapText="1"/>
      <protection locked="0"/>
    </xf>
    <xf numFmtId="0" fontId="25" fillId="7" borderId="33" xfId="0" applyFont="1" applyFill="1" applyBorder="1" applyAlignment="1" applyProtection="1">
      <alignment horizontal="center" vertical="center" wrapText="1"/>
      <protection locked="0"/>
    </xf>
    <xf numFmtId="0" fontId="25" fillId="7" borderId="34" xfId="0" applyFont="1" applyFill="1" applyBorder="1" applyAlignment="1" applyProtection="1">
      <alignment horizontal="center" vertical="center" wrapText="1"/>
      <protection locked="0"/>
    </xf>
    <xf numFmtId="0" fontId="25" fillId="7" borderId="12" xfId="0" applyFont="1" applyFill="1" applyBorder="1" applyAlignment="1" applyProtection="1">
      <alignment horizontal="center" vertical="center" wrapText="1"/>
      <protection locked="0"/>
    </xf>
    <xf numFmtId="0" fontId="25" fillId="7" borderId="17" xfId="0" applyFont="1" applyFill="1" applyBorder="1" applyAlignment="1" applyProtection="1">
      <alignment horizontal="center" vertical="center" wrapText="1"/>
      <protection locked="0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9" fontId="8" fillId="6" borderId="8" xfId="0" applyNumberFormat="1" applyFont="1" applyFill="1" applyBorder="1" applyAlignment="1" applyProtection="1">
      <alignment horizontal="center" vertical="center"/>
      <protection locked="0"/>
    </xf>
    <xf numFmtId="9" fontId="8" fillId="6" borderId="14" xfId="0" applyNumberFormat="1" applyFont="1" applyFill="1" applyBorder="1" applyAlignment="1" applyProtection="1">
      <alignment horizontal="center" vertical="center"/>
      <protection locked="0"/>
    </xf>
    <xf numFmtId="0" fontId="25" fillId="7" borderId="11" xfId="0" applyFont="1" applyFill="1" applyBorder="1" applyAlignment="1" applyProtection="1">
      <alignment horizontal="center" vertical="center" wrapText="1"/>
      <protection locked="0"/>
    </xf>
    <xf numFmtId="0" fontId="25" fillId="7" borderId="16" xfId="0" applyFont="1" applyFill="1" applyBorder="1" applyAlignment="1" applyProtection="1">
      <alignment horizontal="center" vertical="center" wrapText="1"/>
      <protection locked="0"/>
    </xf>
    <xf numFmtId="9" fontId="8" fillId="8" borderId="16" xfId="0" applyNumberFormat="1" applyFont="1" applyFill="1" applyBorder="1" applyAlignment="1" applyProtection="1">
      <alignment horizontal="center" vertical="center"/>
      <protection locked="0"/>
    </xf>
    <xf numFmtId="9" fontId="8" fillId="8" borderId="17" xfId="0" applyNumberFormat="1" applyFont="1" applyFill="1" applyBorder="1" applyAlignment="1" applyProtection="1">
      <alignment horizontal="center" vertical="center"/>
      <protection locked="0"/>
    </xf>
    <xf numFmtId="9" fontId="8" fillId="7" borderId="8" xfId="0" applyNumberFormat="1" applyFont="1" applyFill="1" applyBorder="1" applyAlignment="1" applyProtection="1">
      <alignment horizontal="center" vertical="center"/>
      <protection locked="0"/>
    </xf>
    <xf numFmtId="9" fontId="8" fillId="7" borderId="14" xfId="0" applyNumberFormat="1" applyFont="1" applyFill="1" applyBorder="1" applyAlignment="1" applyProtection="1">
      <alignment horizontal="center" vertical="center"/>
      <protection locked="0"/>
    </xf>
    <xf numFmtId="0" fontId="28" fillId="2" borderId="24" xfId="0" applyFont="1" applyFill="1" applyBorder="1" applyAlignment="1" applyProtection="1">
      <alignment horizontal="center" vertical="top"/>
      <protection locked="0"/>
    </xf>
    <xf numFmtId="0" fontId="28" fillId="2" borderId="25" xfId="0" applyFont="1" applyFill="1" applyBorder="1" applyAlignment="1" applyProtection="1">
      <alignment horizontal="center" vertical="top"/>
      <protection locked="0"/>
    </xf>
    <xf numFmtId="0" fontId="28" fillId="2" borderId="31" xfId="0" applyFont="1" applyFill="1" applyBorder="1" applyAlignment="1" applyProtection="1">
      <alignment horizontal="center" vertical="top"/>
      <protection locked="0"/>
    </xf>
    <xf numFmtId="0" fontId="28" fillId="2" borderId="33" xfId="0" applyFont="1" applyFill="1" applyBorder="1" applyAlignment="1" applyProtection="1">
      <alignment horizontal="center" vertical="top"/>
      <protection locked="0"/>
    </xf>
    <xf numFmtId="0" fontId="28" fillId="2" borderId="22" xfId="0" applyFont="1" applyFill="1" applyBorder="1" applyAlignment="1" applyProtection="1">
      <alignment horizontal="center" vertical="top"/>
      <protection locked="0"/>
    </xf>
    <xf numFmtId="0" fontId="28" fillId="2" borderId="23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1" fillId="9" borderId="18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31" fillId="9" borderId="20" xfId="0" applyFont="1" applyFill="1" applyBorder="1" applyAlignment="1">
      <alignment horizontal="center" vertical="center"/>
    </xf>
    <xf numFmtId="0" fontId="28" fillId="8" borderId="24" xfId="0" applyFont="1" applyFill="1" applyBorder="1" applyAlignment="1" applyProtection="1">
      <alignment horizontal="center" vertical="top"/>
      <protection locked="0"/>
    </xf>
    <xf numFmtId="0" fontId="28" fillId="8" borderId="25" xfId="0" applyFont="1" applyFill="1" applyBorder="1" applyAlignment="1" applyProtection="1">
      <alignment horizontal="center" vertical="top"/>
      <protection locked="0"/>
    </xf>
    <xf numFmtId="0" fontId="28" fillId="8" borderId="31" xfId="0" applyFont="1" applyFill="1" applyBorder="1" applyAlignment="1" applyProtection="1">
      <alignment horizontal="center" vertical="top"/>
      <protection locked="0"/>
    </xf>
    <xf numFmtId="0" fontId="28" fillId="8" borderId="33" xfId="0" applyFont="1" applyFill="1" applyBorder="1" applyAlignment="1" applyProtection="1">
      <alignment horizontal="center" vertical="top"/>
      <protection locked="0"/>
    </xf>
    <xf numFmtId="0" fontId="28" fillId="8" borderId="22" xfId="0" applyFont="1" applyFill="1" applyBorder="1" applyAlignment="1" applyProtection="1">
      <alignment horizontal="center" vertical="top"/>
      <protection locked="0"/>
    </xf>
    <xf numFmtId="0" fontId="28" fillId="8" borderId="23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4" fillId="7" borderId="24" xfId="0" applyFont="1" applyFill="1" applyBorder="1" applyAlignment="1" applyProtection="1">
      <alignment horizontal="center" vertical="top"/>
      <protection locked="0"/>
    </xf>
    <xf numFmtId="0" fontId="24" fillId="7" borderId="25" xfId="0" applyFont="1" applyFill="1" applyBorder="1" applyAlignment="1" applyProtection="1">
      <alignment horizontal="center" vertical="top"/>
      <protection locked="0"/>
    </xf>
    <xf numFmtId="0" fontId="24" fillId="7" borderId="31" xfId="0" applyFont="1" applyFill="1" applyBorder="1" applyAlignment="1" applyProtection="1">
      <alignment horizontal="center" vertical="top"/>
      <protection locked="0"/>
    </xf>
    <xf numFmtId="0" fontId="24" fillId="7" borderId="33" xfId="0" applyFont="1" applyFill="1" applyBorder="1" applyAlignment="1" applyProtection="1">
      <alignment horizontal="center" vertical="top"/>
      <protection locked="0"/>
    </xf>
    <xf numFmtId="0" fontId="24" fillId="7" borderId="22" xfId="0" applyFont="1" applyFill="1" applyBorder="1" applyAlignment="1" applyProtection="1">
      <alignment horizontal="center" vertical="top"/>
      <protection locked="0"/>
    </xf>
    <xf numFmtId="0" fontId="24" fillId="7" borderId="23" xfId="0" applyFont="1" applyFill="1" applyBorder="1" applyAlignment="1" applyProtection="1">
      <alignment horizontal="center" vertical="top"/>
      <protection locked="0"/>
    </xf>
    <xf numFmtId="3" fontId="37" fillId="4" borderId="35" xfId="0" applyNumberFormat="1" applyFont="1" applyFill="1" applyBorder="1" applyAlignment="1">
      <alignment horizontal="right" wrapText="1"/>
    </xf>
    <xf numFmtId="3" fontId="37" fillId="4" borderId="36" xfId="0" applyNumberFormat="1" applyFont="1" applyFill="1" applyBorder="1" applyAlignment="1">
      <alignment horizontal="right" wrapText="1"/>
    </xf>
    <xf numFmtId="3" fontId="8" fillId="4" borderId="35" xfId="0" applyNumberFormat="1" applyFont="1" applyFill="1" applyBorder="1" applyAlignment="1">
      <alignment horizontal="center" wrapText="1"/>
    </xf>
    <xf numFmtId="3" fontId="8" fillId="4" borderId="36" xfId="0" applyNumberFormat="1" applyFont="1" applyFill="1" applyBorder="1" applyAlignment="1">
      <alignment horizontal="center" wrapText="1"/>
    </xf>
    <xf numFmtId="3" fontId="37" fillId="4" borderId="41" xfId="0" applyNumberFormat="1" applyFont="1" applyFill="1" applyBorder="1" applyAlignment="1">
      <alignment horizontal="right" wrapText="1"/>
    </xf>
    <xf numFmtId="3" fontId="37" fillId="4" borderId="37" xfId="0" applyNumberFormat="1" applyFont="1" applyFill="1" applyBorder="1" applyAlignment="1">
      <alignment horizontal="right" wrapText="1"/>
    </xf>
    <xf numFmtId="0" fontId="3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8" fillId="4" borderId="49" xfId="0" applyNumberFormat="1" applyFont="1" applyFill="1" applyBorder="1" applyAlignment="1">
      <alignment horizontal="left" vertical="center"/>
    </xf>
    <xf numFmtId="49" fontId="8" fillId="4" borderId="50" xfId="0" applyNumberFormat="1" applyFont="1" applyFill="1" applyBorder="1" applyAlignment="1">
      <alignment horizontal="left" vertical="center"/>
    </xf>
    <xf numFmtId="0" fontId="27" fillId="7" borderId="38" xfId="0" applyFont="1" applyFill="1" applyBorder="1" applyAlignment="1">
      <alignment horizontal="center" vertical="center"/>
    </xf>
    <xf numFmtId="0" fontId="27" fillId="7" borderId="39" xfId="0" applyFont="1" applyFill="1" applyBorder="1" applyAlignment="1">
      <alignment horizontal="center" vertical="center"/>
    </xf>
    <xf numFmtId="49" fontId="29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shrinkToFit="1"/>
      <protection locked="0"/>
    </xf>
    <xf numFmtId="49" fontId="29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49" fontId="29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29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29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4" borderId="0" xfId="0" applyNumberFormat="1" applyFont="1" applyFill="1" applyAlignment="1" applyProtection="1">
      <alignment horizontal="center" vertical="center" wrapText="1" shrinkToFit="1"/>
      <protection locked="0"/>
    </xf>
    <xf numFmtId="49" fontId="4" fillId="4" borderId="21" xfId="0" applyNumberFormat="1" applyFont="1" applyFill="1" applyBorder="1" applyAlignment="1" applyProtection="1">
      <alignment horizontal="center" vertical="center" wrapText="1" shrinkToFit="1"/>
      <protection locked="0"/>
    </xf>
    <xf numFmtId="3" fontId="19" fillId="4" borderId="0" xfId="0" applyNumberFormat="1" applyFont="1" applyFill="1" applyAlignment="1">
      <alignment horizontal="right" vertical="center" wrapText="1"/>
    </xf>
    <xf numFmtId="3" fontId="8" fillId="4" borderId="0" xfId="0" applyNumberFormat="1" applyFont="1" applyFill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5B6B5"/>
      <color rgb="FF5D94A0"/>
      <color rgb="FF32968D"/>
      <color rgb="FF37A5A1"/>
      <color rgb="FFE73951"/>
      <color rgb="FFE6A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mmon/Downloads/Ejemplos%20plantillas%20excel/PE149Gv3%20Lista%20de%20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SB"/>
      <sheetName val="DATOS"/>
      <sheetName val="LISTA"/>
      <sheetName val="AYUDA"/>
    </sheetNames>
    <sheetDataSet>
      <sheetData sheetId="0" refreshError="1"/>
      <sheetData sheetId="1">
        <row r="10">
          <cell r="B10" t="str">
            <v>hacia arriba</v>
          </cell>
        </row>
        <row r="11">
          <cell r="B11" t="str">
            <v>hacia abajo</v>
          </cell>
        </row>
        <row r="12">
          <cell r="B12" t="str">
            <v>NO</v>
          </cell>
        </row>
        <row r="15">
          <cell r="B15" t="str">
            <v>LISTA de PRECIOS</v>
          </cell>
        </row>
        <row r="16">
          <cell r="B16" t="str">
            <v>TARIFA</v>
          </cell>
        </row>
        <row r="17">
          <cell r="B17" t="str">
            <v>OFERTA</v>
          </cell>
        </row>
        <row r="18">
          <cell r="B18" t="str">
            <v>OFERTA ESPECIAL</v>
          </cell>
        </row>
        <row r="21">
          <cell r="B21" t="str">
            <v>UNO</v>
          </cell>
        </row>
        <row r="22">
          <cell r="B22" t="str">
            <v>NINGUNO</v>
          </cell>
        </row>
      </sheetData>
      <sheetData sheetId="2">
        <row r="14">
          <cell r="C14">
            <v>1</v>
          </cell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1"/>
  <sheetViews>
    <sheetView showGridLines="0" tabSelected="1" zoomScaleNormal="100" workbookViewId="0">
      <pane ySplit="10" topLeftCell="A11" activePane="bottomLeft" state="frozen"/>
      <selection pane="bottomLeft" activeCell="A2" sqref="A2:J2"/>
    </sheetView>
  </sheetViews>
  <sheetFormatPr baseColWidth="10" defaultRowHeight="14.25" x14ac:dyDescent="0.25"/>
  <cols>
    <col min="1" max="1" width="20.28515625" style="21" customWidth="1"/>
    <col min="2" max="2" width="34" style="21" customWidth="1"/>
    <col min="3" max="3" width="30" style="21" customWidth="1"/>
    <col min="4" max="4" width="16.85546875" style="21" customWidth="1"/>
    <col min="5" max="5" width="18.42578125" style="21" customWidth="1"/>
    <col min="6" max="6" width="14.42578125" style="21" customWidth="1"/>
    <col min="7" max="8" width="23.5703125" style="21" customWidth="1"/>
    <col min="9" max="9" width="23.28515625" style="21" customWidth="1"/>
    <col min="10" max="10" width="23.85546875" style="21" customWidth="1"/>
    <col min="11" max="16384" width="11.42578125" style="21"/>
  </cols>
  <sheetData>
    <row r="1" spans="1:10" ht="44.25" customHeight="1" thickBot="1" x14ac:dyDescent="0.3">
      <c r="A1" s="136" t="s">
        <v>79</v>
      </c>
      <c r="B1" s="137"/>
      <c r="C1" s="137"/>
      <c r="D1" s="137"/>
      <c r="E1" s="137"/>
      <c r="F1" s="137"/>
      <c r="G1" s="137"/>
      <c r="H1" s="137"/>
      <c r="I1" s="137"/>
      <c r="J1" s="138"/>
    </row>
    <row r="2" spans="1:10" ht="70.5" customHeight="1" thickBot="1" x14ac:dyDescent="0.3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8.75" thickBot="1" x14ac:dyDescent="0.3">
      <c r="A3" s="124" t="s">
        <v>94</v>
      </c>
      <c r="B3" s="125"/>
      <c r="C3" s="125"/>
      <c r="D3" s="125"/>
      <c r="E3" s="125"/>
      <c r="F3" s="125"/>
      <c r="G3" s="125"/>
      <c r="H3" s="125"/>
      <c r="I3" s="125"/>
      <c r="J3" s="126"/>
    </row>
    <row r="4" spans="1:10" ht="15.75" x14ac:dyDescent="0.25">
      <c r="A4" s="122" t="s">
        <v>0</v>
      </c>
      <c r="B4" s="123"/>
      <c r="C4" s="150" t="s">
        <v>1</v>
      </c>
      <c r="D4" s="151"/>
      <c r="E4" s="107" t="str">
        <f>Servicios!B2</f>
        <v>Santiago Barriga Fray / Diseño Publicitario / Séptimo Semestre</v>
      </c>
      <c r="F4" s="108"/>
      <c r="G4" s="108"/>
      <c r="H4" s="108"/>
      <c r="I4" s="108"/>
      <c r="J4" s="109"/>
    </row>
    <row r="5" spans="1:10" ht="15.75" x14ac:dyDescent="0.25">
      <c r="A5" s="139" t="s">
        <v>30</v>
      </c>
      <c r="B5" s="140"/>
      <c r="C5" s="158">
        <v>0.2</v>
      </c>
      <c r="D5" s="159"/>
      <c r="E5" s="107"/>
      <c r="F5" s="107"/>
      <c r="G5" s="107"/>
      <c r="H5" s="107"/>
      <c r="I5" s="107"/>
      <c r="J5" s="110"/>
    </row>
    <row r="6" spans="1:10" ht="15.75" x14ac:dyDescent="0.25">
      <c r="A6" s="139" t="s">
        <v>31</v>
      </c>
      <c r="B6" s="140"/>
      <c r="C6" s="152">
        <v>0.3</v>
      </c>
      <c r="D6" s="153"/>
      <c r="E6" s="107"/>
      <c r="F6" s="107"/>
      <c r="G6" s="107"/>
      <c r="H6" s="107"/>
      <c r="I6" s="107"/>
      <c r="J6" s="110"/>
    </row>
    <row r="7" spans="1:10" ht="16.5" thickBot="1" x14ac:dyDescent="0.3">
      <c r="A7" s="113" t="s">
        <v>32</v>
      </c>
      <c r="B7" s="114"/>
      <c r="C7" s="156">
        <v>0.1</v>
      </c>
      <c r="D7" s="157"/>
      <c r="E7" s="111"/>
      <c r="F7" s="111"/>
      <c r="G7" s="111"/>
      <c r="H7" s="111"/>
      <c r="I7" s="111"/>
      <c r="J7" s="112"/>
    </row>
    <row r="8" spans="1:10" ht="15" thickBot="1" x14ac:dyDescent="0.3"/>
    <row r="9" spans="1:10" ht="21.75" customHeight="1" x14ac:dyDescent="0.25">
      <c r="A9" s="144" t="s">
        <v>42</v>
      </c>
      <c r="B9" s="145"/>
      <c r="C9" s="154" t="s">
        <v>41</v>
      </c>
      <c r="D9" s="154" t="s">
        <v>25</v>
      </c>
      <c r="E9" s="154"/>
      <c r="F9" s="154"/>
      <c r="G9" s="154" t="s">
        <v>38</v>
      </c>
      <c r="H9" s="154" t="s">
        <v>26</v>
      </c>
      <c r="I9" s="154" t="s">
        <v>33</v>
      </c>
      <c r="J9" s="148" t="s">
        <v>95</v>
      </c>
    </row>
    <row r="10" spans="1:10" ht="18" customHeight="1" thickBot="1" x14ac:dyDescent="0.3">
      <c r="A10" s="146"/>
      <c r="B10" s="147"/>
      <c r="C10" s="155"/>
      <c r="D10" s="103" t="s">
        <v>2</v>
      </c>
      <c r="E10" s="103" t="s">
        <v>24</v>
      </c>
      <c r="F10" s="103" t="s">
        <v>3</v>
      </c>
      <c r="G10" s="155"/>
      <c r="H10" s="155"/>
      <c r="I10" s="155"/>
      <c r="J10" s="149"/>
    </row>
    <row r="11" spans="1:10" ht="24.95" customHeight="1" thickBot="1" x14ac:dyDescent="0.3">
      <c r="A11" s="141" t="s">
        <v>90</v>
      </c>
      <c r="B11" s="142"/>
      <c r="C11" s="142"/>
      <c r="D11" s="142"/>
      <c r="E11" s="142"/>
      <c r="F11" s="142"/>
      <c r="G11" s="142"/>
      <c r="H11" s="142"/>
      <c r="I11" s="142"/>
      <c r="J11" s="143"/>
    </row>
    <row r="12" spans="1:10" ht="18" customHeight="1" x14ac:dyDescent="0.25">
      <c r="A12" s="127" t="s">
        <v>58</v>
      </c>
      <c r="B12" s="22" t="str">
        <f>Servicios!D11</f>
        <v xml:space="preserve">   - Análisis de situación:</v>
      </c>
      <c r="C12" s="23">
        <v>20</v>
      </c>
      <c r="D12" s="23">
        <f>C12/(1-1*$C$5)</f>
        <v>25</v>
      </c>
      <c r="E12" s="23">
        <f>C12/(1-1*$C$6)</f>
        <v>28.571428571428573</v>
      </c>
      <c r="F12" s="23">
        <f>C12/(1-1*$C$7)</f>
        <v>22.222222222222221</v>
      </c>
      <c r="G12" s="24">
        <v>1</v>
      </c>
      <c r="H12" s="23">
        <f>G12*D12</f>
        <v>25</v>
      </c>
      <c r="I12" s="25">
        <f>(D12-C12)/D12</f>
        <v>0.2</v>
      </c>
      <c r="J12" s="26">
        <f>I12-$C$6</f>
        <v>-9.9999999999999978E-2</v>
      </c>
    </row>
    <row r="13" spans="1:10" ht="18" customHeight="1" x14ac:dyDescent="0.25">
      <c r="A13" s="128"/>
      <c r="B13" s="27" t="str">
        <f>Servicios!D12</f>
        <v xml:space="preserve">   - Plazo de entrega:</v>
      </c>
      <c r="C13" s="28">
        <v>13</v>
      </c>
      <c r="D13" s="28">
        <f t="shared" ref="D13:D43" si="0">C13/(1-1*$C$5)</f>
        <v>16.25</v>
      </c>
      <c r="E13" s="28">
        <f t="shared" ref="E13:E38" si="1">C13/(1-1*$C$6)</f>
        <v>18.571428571428573</v>
      </c>
      <c r="F13" s="28">
        <f t="shared" ref="F13:F38" si="2">C13/(1-1*$C$7)</f>
        <v>14.444444444444445</v>
      </c>
      <c r="G13" s="29">
        <v>2</v>
      </c>
      <c r="H13" s="28">
        <f t="shared" ref="H13:H38" si="3">G13*D13</f>
        <v>32.5</v>
      </c>
      <c r="I13" s="30">
        <f t="shared" ref="I13:I38" si="4">(D13-C13)/D13</f>
        <v>0.2</v>
      </c>
      <c r="J13" s="31">
        <f t="shared" ref="J13:J43" si="5">I13-$C$6</f>
        <v>-9.9999999999999978E-2</v>
      </c>
    </row>
    <row r="14" spans="1:10" ht="18" customHeight="1" x14ac:dyDescent="0.25">
      <c r="A14" s="128"/>
      <c r="B14" s="27" t="str">
        <f>Servicios!D13</f>
        <v xml:space="preserve">   - Número de revisiones:</v>
      </c>
      <c r="C14" s="28">
        <v>3</v>
      </c>
      <c r="D14" s="28">
        <f t="shared" si="0"/>
        <v>3.75</v>
      </c>
      <c r="E14" s="28">
        <f t="shared" si="1"/>
        <v>4.2857142857142856</v>
      </c>
      <c r="F14" s="28">
        <f t="shared" si="2"/>
        <v>3.333333333333333</v>
      </c>
      <c r="G14" s="29">
        <v>3</v>
      </c>
      <c r="H14" s="28">
        <f t="shared" si="3"/>
        <v>11.25</v>
      </c>
      <c r="I14" s="30">
        <f t="shared" si="4"/>
        <v>0.2</v>
      </c>
      <c r="J14" s="31">
        <f t="shared" si="5"/>
        <v>-9.9999999999999978E-2</v>
      </c>
    </row>
    <row r="15" spans="1:10" ht="18" customHeight="1" x14ac:dyDescent="0.25">
      <c r="A15" s="128"/>
      <c r="B15" s="27" t="str">
        <f>Servicios!D14</f>
        <v xml:space="preserve">   - Precio diseño de logo:</v>
      </c>
      <c r="C15" s="28">
        <v>10</v>
      </c>
      <c r="D15" s="28">
        <f t="shared" si="0"/>
        <v>12.5</v>
      </c>
      <c r="E15" s="28">
        <f t="shared" si="1"/>
        <v>14.285714285714286</v>
      </c>
      <c r="F15" s="28">
        <f t="shared" si="2"/>
        <v>11.111111111111111</v>
      </c>
      <c r="G15" s="29">
        <v>1</v>
      </c>
      <c r="H15" s="28">
        <f t="shared" si="3"/>
        <v>12.5</v>
      </c>
      <c r="I15" s="30">
        <f t="shared" si="4"/>
        <v>0.2</v>
      </c>
      <c r="J15" s="31">
        <f t="shared" si="5"/>
        <v>-9.9999999999999978E-2</v>
      </c>
    </row>
    <row r="16" spans="1:10" ht="18" customHeight="1" thickBot="1" x14ac:dyDescent="0.3">
      <c r="A16" s="129"/>
      <c r="B16" s="32" t="str">
        <f>Servicios!D15</f>
        <v xml:space="preserve">   - Precio naming (opcional): </v>
      </c>
      <c r="C16" s="33">
        <v>60</v>
      </c>
      <c r="D16" s="33">
        <f t="shared" si="0"/>
        <v>75</v>
      </c>
      <c r="E16" s="33">
        <f t="shared" si="1"/>
        <v>85.714285714285722</v>
      </c>
      <c r="F16" s="33">
        <f t="shared" si="2"/>
        <v>66.666666666666671</v>
      </c>
      <c r="G16" s="34">
        <v>0</v>
      </c>
      <c r="H16" s="33">
        <f t="shared" si="3"/>
        <v>0</v>
      </c>
      <c r="I16" s="35">
        <f t="shared" si="4"/>
        <v>0.2</v>
      </c>
      <c r="J16" s="36">
        <f t="shared" si="5"/>
        <v>-9.9999999999999978E-2</v>
      </c>
    </row>
    <row r="17" spans="1:10" ht="18" customHeight="1" x14ac:dyDescent="0.25">
      <c r="A17" s="127" t="s">
        <v>88</v>
      </c>
      <c r="B17" s="22" t="str">
        <f>Servicios!D18</f>
        <v xml:space="preserve">   - Análisis de situación:</v>
      </c>
      <c r="C17" s="23">
        <v>2</v>
      </c>
      <c r="D17" s="23">
        <f t="shared" si="0"/>
        <v>2.5</v>
      </c>
      <c r="E17" s="23">
        <f t="shared" si="1"/>
        <v>2.8571428571428572</v>
      </c>
      <c r="F17" s="23">
        <f t="shared" si="2"/>
        <v>2.2222222222222223</v>
      </c>
      <c r="G17" s="24">
        <v>1</v>
      </c>
      <c r="H17" s="23">
        <f t="shared" si="3"/>
        <v>2.5</v>
      </c>
      <c r="I17" s="25">
        <f t="shared" si="4"/>
        <v>0.2</v>
      </c>
      <c r="J17" s="26">
        <f t="shared" si="5"/>
        <v>-9.9999999999999978E-2</v>
      </c>
    </row>
    <row r="18" spans="1:10" ht="18" customHeight="1" x14ac:dyDescent="0.25">
      <c r="A18" s="130"/>
      <c r="B18" s="27" t="str">
        <f>Servicios!D19</f>
        <v xml:space="preserve">   - Plazo de entrega:</v>
      </c>
      <c r="C18" s="28">
        <v>13</v>
      </c>
      <c r="D18" s="28">
        <f t="shared" si="0"/>
        <v>16.25</v>
      </c>
      <c r="E18" s="28">
        <f t="shared" si="1"/>
        <v>18.571428571428573</v>
      </c>
      <c r="F18" s="28">
        <f t="shared" si="2"/>
        <v>14.444444444444445</v>
      </c>
      <c r="G18" s="29">
        <v>1</v>
      </c>
      <c r="H18" s="28">
        <f t="shared" si="3"/>
        <v>16.25</v>
      </c>
      <c r="I18" s="30">
        <f t="shared" si="4"/>
        <v>0.2</v>
      </c>
      <c r="J18" s="31">
        <f t="shared" si="5"/>
        <v>-9.9999999999999978E-2</v>
      </c>
    </row>
    <row r="19" spans="1:10" ht="18" customHeight="1" x14ac:dyDescent="0.25">
      <c r="A19" s="130"/>
      <c r="B19" s="27" t="str">
        <f>Servicios!D20</f>
        <v xml:space="preserve">   - Número de revisiones:</v>
      </c>
      <c r="C19" s="28">
        <v>3</v>
      </c>
      <c r="D19" s="28">
        <f t="shared" si="0"/>
        <v>3.75</v>
      </c>
      <c r="E19" s="28">
        <f t="shared" si="1"/>
        <v>4.2857142857142856</v>
      </c>
      <c r="F19" s="28">
        <f t="shared" si="2"/>
        <v>3.333333333333333</v>
      </c>
      <c r="G19" s="29">
        <v>1</v>
      </c>
      <c r="H19" s="28">
        <f t="shared" si="3"/>
        <v>3.75</v>
      </c>
      <c r="I19" s="30">
        <f t="shared" si="4"/>
        <v>0.2</v>
      </c>
      <c r="J19" s="31">
        <f t="shared" si="5"/>
        <v>-9.9999999999999978E-2</v>
      </c>
    </row>
    <row r="20" spans="1:10" ht="29.25" thickBot="1" x14ac:dyDescent="0.3">
      <c r="A20" s="131"/>
      <c r="B20" s="32" t="str">
        <f>Servicios!D21</f>
        <v xml:space="preserve">   - Precio diseño de tarjeta de visita o flyer:</v>
      </c>
      <c r="C20" s="33">
        <v>5</v>
      </c>
      <c r="D20" s="33">
        <f t="shared" si="0"/>
        <v>6.25</v>
      </c>
      <c r="E20" s="33">
        <f t="shared" si="1"/>
        <v>7.1428571428571432</v>
      </c>
      <c r="F20" s="33">
        <f t="shared" si="2"/>
        <v>5.5555555555555554</v>
      </c>
      <c r="G20" s="34">
        <v>1</v>
      </c>
      <c r="H20" s="33">
        <f t="shared" si="3"/>
        <v>6.25</v>
      </c>
      <c r="I20" s="35">
        <f t="shared" si="4"/>
        <v>0.2</v>
      </c>
      <c r="J20" s="36">
        <f t="shared" si="5"/>
        <v>-9.9999999999999978E-2</v>
      </c>
    </row>
    <row r="21" spans="1:10" ht="15" x14ac:dyDescent="0.25">
      <c r="A21" s="127" t="s">
        <v>86</v>
      </c>
      <c r="B21" s="22" t="str">
        <f>Servicios!D24</f>
        <v xml:space="preserve">   - Brief del Cliente:</v>
      </c>
      <c r="C21" s="23">
        <v>10</v>
      </c>
      <c r="D21" s="23">
        <f t="shared" si="0"/>
        <v>12.5</v>
      </c>
      <c r="E21" s="23">
        <f t="shared" ref="E21:E27" si="6">C21/(1-1*$C$6)</f>
        <v>14.285714285714286</v>
      </c>
      <c r="F21" s="23">
        <f t="shared" ref="F21:F27" si="7">C21/(1-1*$C$7)</f>
        <v>11.111111111111111</v>
      </c>
      <c r="G21" s="24">
        <v>1</v>
      </c>
      <c r="H21" s="23">
        <f t="shared" ref="H21:H27" si="8">G21*D21</f>
        <v>12.5</v>
      </c>
      <c r="I21" s="25">
        <f t="shared" ref="I21:I27" si="9">(D21-C21)/D21</f>
        <v>0.2</v>
      </c>
      <c r="J21" s="26">
        <f t="shared" si="5"/>
        <v>-9.9999999999999978E-2</v>
      </c>
    </row>
    <row r="22" spans="1:10" ht="15" x14ac:dyDescent="0.25">
      <c r="A22" s="130"/>
      <c r="B22" s="27" t="str">
        <f>Servicios!D25</f>
        <v xml:space="preserve">   - Plazo de entrega:</v>
      </c>
      <c r="C22" s="28">
        <v>4</v>
      </c>
      <c r="D22" s="28">
        <f t="shared" si="0"/>
        <v>5</v>
      </c>
      <c r="E22" s="28">
        <f t="shared" si="6"/>
        <v>5.7142857142857144</v>
      </c>
      <c r="F22" s="28">
        <f t="shared" si="7"/>
        <v>4.4444444444444446</v>
      </c>
      <c r="G22" s="29">
        <v>10</v>
      </c>
      <c r="H22" s="28">
        <f t="shared" si="8"/>
        <v>50</v>
      </c>
      <c r="I22" s="30">
        <f t="shared" si="9"/>
        <v>0.2</v>
      </c>
      <c r="J22" s="31">
        <f t="shared" si="5"/>
        <v>-9.9999999999999978E-2</v>
      </c>
    </row>
    <row r="23" spans="1:10" ht="15" x14ac:dyDescent="0.25">
      <c r="A23" s="130"/>
      <c r="B23" s="27" t="str">
        <f>Servicios!D26</f>
        <v xml:space="preserve">   - Número de revisiones:</v>
      </c>
      <c r="C23" s="28">
        <v>4</v>
      </c>
      <c r="D23" s="28">
        <f t="shared" si="0"/>
        <v>5</v>
      </c>
      <c r="E23" s="28">
        <f t="shared" si="6"/>
        <v>5.7142857142857144</v>
      </c>
      <c r="F23" s="28">
        <f t="shared" si="7"/>
        <v>4.4444444444444446</v>
      </c>
      <c r="G23" s="29">
        <v>4</v>
      </c>
      <c r="H23" s="28">
        <f t="shared" si="8"/>
        <v>20</v>
      </c>
      <c r="I23" s="30">
        <f t="shared" si="9"/>
        <v>0.2</v>
      </c>
      <c r="J23" s="31">
        <f t="shared" si="5"/>
        <v>-9.9999999999999978E-2</v>
      </c>
    </row>
    <row r="24" spans="1:10" ht="15" x14ac:dyDescent="0.25">
      <c r="A24" s="130"/>
      <c r="B24" s="27" t="str">
        <f>Servicios!D27</f>
        <v xml:space="preserve">   - Briefing Creativo:</v>
      </c>
      <c r="C24" s="28">
        <v>100</v>
      </c>
      <c r="D24" s="28">
        <f t="shared" si="0"/>
        <v>125</v>
      </c>
      <c r="E24" s="28">
        <f t="shared" si="6"/>
        <v>142.85714285714286</v>
      </c>
      <c r="F24" s="28">
        <f t="shared" si="7"/>
        <v>111.11111111111111</v>
      </c>
      <c r="G24" s="29">
        <v>1</v>
      </c>
      <c r="H24" s="28">
        <f t="shared" si="8"/>
        <v>125</v>
      </c>
      <c r="I24" s="30">
        <f t="shared" si="9"/>
        <v>0.2</v>
      </c>
      <c r="J24" s="31">
        <f t="shared" si="5"/>
        <v>-9.9999999999999978E-2</v>
      </c>
    </row>
    <row r="25" spans="1:10" ht="28.5" x14ac:dyDescent="0.25">
      <c r="A25" s="130"/>
      <c r="B25" s="27" t="str">
        <f>Servicios!D28</f>
        <v xml:space="preserve">   - Precio generación de contenido (Foto perfil y posts)</v>
      </c>
      <c r="C25" s="28">
        <v>3</v>
      </c>
      <c r="D25" s="28">
        <f t="shared" si="0"/>
        <v>3.75</v>
      </c>
      <c r="E25" s="28">
        <f t="shared" si="6"/>
        <v>4.2857142857142856</v>
      </c>
      <c r="F25" s="28">
        <f t="shared" si="7"/>
        <v>3.333333333333333</v>
      </c>
      <c r="G25" s="29">
        <v>30</v>
      </c>
      <c r="H25" s="28">
        <f t="shared" si="8"/>
        <v>112.5</v>
      </c>
      <c r="I25" s="30">
        <f t="shared" si="9"/>
        <v>0.2</v>
      </c>
      <c r="J25" s="31">
        <f t="shared" si="5"/>
        <v>-9.9999999999999978E-2</v>
      </c>
    </row>
    <row r="26" spans="1:10" ht="28.5" x14ac:dyDescent="0.25">
      <c r="A26" s="130"/>
      <c r="B26" s="27" t="str">
        <f>Servicios!D29</f>
        <v xml:space="preserve">   - Precio generación de contenido (video, reel)</v>
      </c>
      <c r="C26" s="28">
        <v>25</v>
      </c>
      <c r="D26" s="28">
        <f t="shared" si="0"/>
        <v>31.25</v>
      </c>
      <c r="E26" s="28">
        <f t="shared" ref="E26" si="10">C26/(1-1*$C$6)</f>
        <v>35.714285714285715</v>
      </c>
      <c r="F26" s="28">
        <f t="shared" ref="F26" si="11">C26/(1-1*$C$7)</f>
        <v>27.777777777777779</v>
      </c>
      <c r="G26" s="29">
        <v>12</v>
      </c>
      <c r="H26" s="28">
        <f t="shared" ref="H26" si="12">G26*D26</f>
        <v>375</v>
      </c>
      <c r="I26" s="30">
        <f t="shared" ref="I26" si="13">(D26-C26)/D26</f>
        <v>0.2</v>
      </c>
      <c r="J26" s="31">
        <f t="shared" si="5"/>
        <v>-9.9999999999999978E-2</v>
      </c>
    </row>
    <row r="27" spans="1:10" ht="15.75" thickBot="1" x14ac:dyDescent="0.3">
      <c r="A27" s="131"/>
      <c r="B27" s="27" t="str">
        <f>Servicios!D30</f>
        <v xml:space="preserve">   - Activación de campaña</v>
      </c>
      <c r="C27" s="37">
        <v>110</v>
      </c>
      <c r="D27" s="37">
        <f t="shared" si="0"/>
        <v>137.5</v>
      </c>
      <c r="E27" s="37">
        <f t="shared" si="6"/>
        <v>157.14285714285714</v>
      </c>
      <c r="F27" s="37">
        <f t="shared" si="7"/>
        <v>122.22222222222221</v>
      </c>
      <c r="G27" s="38">
        <v>0</v>
      </c>
      <c r="H27" s="37">
        <f t="shared" si="8"/>
        <v>0</v>
      </c>
      <c r="I27" s="39">
        <f t="shared" si="9"/>
        <v>0.2</v>
      </c>
      <c r="J27" s="40">
        <f t="shared" si="5"/>
        <v>-9.9999999999999978E-2</v>
      </c>
    </row>
    <row r="28" spans="1:10" ht="15" x14ac:dyDescent="0.25">
      <c r="A28" s="127" t="s">
        <v>59</v>
      </c>
      <c r="B28" s="22" t="str">
        <f>Servicios!D33</f>
        <v xml:space="preserve">   - Análisis de situación:</v>
      </c>
      <c r="C28" s="23">
        <v>2</v>
      </c>
      <c r="D28" s="23">
        <f t="shared" si="0"/>
        <v>2.5</v>
      </c>
      <c r="E28" s="23">
        <f t="shared" si="1"/>
        <v>2.8571428571428572</v>
      </c>
      <c r="F28" s="23">
        <f t="shared" si="2"/>
        <v>2.2222222222222223</v>
      </c>
      <c r="G28" s="24">
        <v>1</v>
      </c>
      <c r="H28" s="23">
        <f t="shared" si="3"/>
        <v>2.5</v>
      </c>
      <c r="I28" s="25">
        <f t="shared" si="4"/>
        <v>0.2</v>
      </c>
      <c r="J28" s="26">
        <f t="shared" si="5"/>
        <v>-9.9999999999999978E-2</v>
      </c>
    </row>
    <row r="29" spans="1:10" ht="15" x14ac:dyDescent="0.25">
      <c r="A29" s="130"/>
      <c r="B29" s="27" t="str">
        <f>Servicios!D34</f>
        <v xml:space="preserve">   - Plazo de entrega:</v>
      </c>
      <c r="C29" s="28">
        <v>13</v>
      </c>
      <c r="D29" s="28">
        <f t="shared" si="0"/>
        <v>16.25</v>
      </c>
      <c r="E29" s="28">
        <f t="shared" si="1"/>
        <v>18.571428571428573</v>
      </c>
      <c r="F29" s="28">
        <f t="shared" si="2"/>
        <v>14.444444444444445</v>
      </c>
      <c r="G29" s="29">
        <v>5</v>
      </c>
      <c r="H29" s="28">
        <f t="shared" si="3"/>
        <v>81.25</v>
      </c>
      <c r="I29" s="30">
        <f t="shared" si="4"/>
        <v>0.2</v>
      </c>
      <c r="J29" s="31">
        <f t="shared" si="5"/>
        <v>-9.9999999999999978E-2</v>
      </c>
    </row>
    <row r="30" spans="1:10" ht="15" x14ac:dyDescent="0.25">
      <c r="A30" s="130"/>
      <c r="B30" s="27" t="str">
        <f>Servicios!D35</f>
        <v xml:space="preserve">   - Número de revisiones:</v>
      </c>
      <c r="C30" s="28">
        <v>1</v>
      </c>
      <c r="D30" s="28">
        <f t="shared" si="0"/>
        <v>1.25</v>
      </c>
      <c r="E30" s="28">
        <f t="shared" si="1"/>
        <v>1.4285714285714286</v>
      </c>
      <c r="F30" s="28">
        <f t="shared" si="2"/>
        <v>1.1111111111111112</v>
      </c>
      <c r="G30" s="29">
        <v>3</v>
      </c>
      <c r="H30" s="28">
        <f t="shared" si="3"/>
        <v>3.75</v>
      </c>
      <c r="I30" s="30">
        <f t="shared" si="4"/>
        <v>0.2</v>
      </c>
      <c r="J30" s="31">
        <f t="shared" si="5"/>
        <v>-9.9999999999999978E-2</v>
      </c>
    </row>
    <row r="31" spans="1:10" ht="28.5" x14ac:dyDescent="0.25">
      <c r="A31" s="130"/>
      <c r="B31" s="27" t="str">
        <f>Servicios!D36</f>
        <v xml:space="preserve">   - Precio diseño editorial por página:</v>
      </c>
      <c r="C31" s="28">
        <v>1.5</v>
      </c>
      <c r="D31" s="28">
        <f t="shared" si="0"/>
        <v>1.875</v>
      </c>
      <c r="E31" s="28">
        <f t="shared" si="1"/>
        <v>2.1428571428571428</v>
      </c>
      <c r="F31" s="28">
        <f t="shared" si="2"/>
        <v>1.6666666666666665</v>
      </c>
      <c r="G31" s="29">
        <v>10</v>
      </c>
      <c r="H31" s="28">
        <f t="shared" si="3"/>
        <v>18.75</v>
      </c>
      <c r="I31" s="30">
        <f t="shared" si="4"/>
        <v>0.2</v>
      </c>
      <c r="J31" s="31">
        <f t="shared" si="5"/>
        <v>-9.9999999999999978E-2</v>
      </c>
    </row>
    <row r="32" spans="1:10" ht="43.5" thickBot="1" x14ac:dyDescent="0.3">
      <c r="A32" s="131"/>
      <c r="B32" s="41" t="str">
        <f>Servicios!D37</f>
        <v xml:space="preserve">   - Precio generación y/o revisión de contenido por palabras (opcional): </v>
      </c>
      <c r="C32" s="37">
        <v>3</v>
      </c>
      <c r="D32" s="37">
        <f t="shared" si="0"/>
        <v>3.75</v>
      </c>
      <c r="E32" s="37">
        <f t="shared" si="1"/>
        <v>4.2857142857142856</v>
      </c>
      <c r="F32" s="37">
        <f t="shared" si="2"/>
        <v>3.333333333333333</v>
      </c>
      <c r="G32" s="38">
        <v>0</v>
      </c>
      <c r="H32" s="37">
        <f t="shared" si="3"/>
        <v>0</v>
      </c>
      <c r="I32" s="39">
        <f t="shared" si="4"/>
        <v>0.2</v>
      </c>
      <c r="J32" s="40">
        <f t="shared" si="5"/>
        <v>-9.9999999999999978E-2</v>
      </c>
    </row>
    <row r="33" spans="1:10" ht="15" x14ac:dyDescent="0.25">
      <c r="A33" s="115" t="s">
        <v>64</v>
      </c>
      <c r="B33" s="22" t="str">
        <f>Servicios!D40</f>
        <v xml:space="preserve">   - Análisis de situación:</v>
      </c>
      <c r="C33" s="23">
        <v>2</v>
      </c>
      <c r="D33" s="23">
        <f t="shared" si="0"/>
        <v>2.5</v>
      </c>
      <c r="E33" s="23">
        <f t="shared" si="1"/>
        <v>2.8571428571428572</v>
      </c>
      <c r="F33" s="23">
        <f t="shared" si="2"/>
        <v>2.2222222222222223</v>
      </c>
      <c r="G33" s="24">
        <v>1</v>
      </c>
      <c r="H33" s="23">
        <f t="shared" si="3"/>
        <v>2.5</v>
      </c>
      <c r="I33" s="25">
        <f t="shared" si="4"/>
        <v>0.2</v>
      </c>
      <c r="J33" s="26">
        <f t="shared" si="5"/>
        <v>-9.9999999999999978E-2</v>
      </c>
    </row>
    <row r="34" spans="1:10" ht="15" x14ac:dyDescent="0.25">
      <c r="A34" s="116"/>
      <c r="B34" s="27" t="str">
        <f>Servicios!D41</f>
        <v xml:space="preserve">   - Plazo de entrega:</v>
      </c>
      <c r="C34" s="28">
        <v>1</v>
      </c>
      <c r="D34" s="28">
        <f t="shared" si="0"/>
        <v>1.25</v>
      </c>
      <c r="E34" s="28">
        <f t="shared" si="1"/>
        <v>1.4285714285714286</v>
      </c>
      <c r="F34" s="28">
        <f t="shared" si="2"/>
        <v>1.1111111111111112</v>
      </c>
      <c r="G34" s="29">
        <v>0</v>
      </c>
      <c r="H34" s="28">
        <f t="shared" si="3"/>
        <v>0</v>
      </c>
      <c r="I34" s="30">
        <f t="shared" si="4"/>
        <v>0.2</v>
      </c>
      <c r="J34" s="31">
        <f t="shared" si="5"/>
        <v>-9.9999999999999978E-2</v>
      </c>
    </row>
    <row r="35" spans="1:10" ht="15" x14ac:dyDescent="0.25">
      <c r="A35" s="116"/>
      <c r="B35" s="27" t="str">
        <f>Servicios!D42</f>
        <v xml:space="preserve">   - Número de revisiones:</v>
      </c>
      <c r="C35" s="28">
        <v>3</v>
      </c>
      <c r="D35" s="28">
        <f t="shared" si="0"/>
        <v>3.75</v>
      </c>
      <c r="E35" s="28">
        <f t="shared" si="1"/>
        <v>4.2857142857142856</v>
      </c>
      <c r="F35" s="28">
        <f t="shared" si="2"/>
        <v>3.333333333333333</v>
      </c>
      <c r="G35" s="29">
        <v>1</v>
      </c>
      <c r="H35" s="28">
        <f t="shared" si="3"/>
        <v>3.75</v>
      </c>
      <c r="I35" s="30">
        <f t="shared" si="4"/>
        <v>0.2</v>
      </c>
      <c r="J35" s="31">
        <f t="shared" si="5"/>
        <v>-9.9999999999999978E-2</v>
      </c>
    </row>
    <row r="36" spans="1:10" ht="15" x14ac:dyDescent="0.25">
      <c r="A36" s="116"/>
      <c r="B36" s="27" t="str">
        <f>Servicios!D43</f>
        <v xml:space="preserve">   - Acabado 1</v>
      </c>
      <c r="C36" s="28">
        <v>0.05</v>
      </c>
      <c r="D36" s="28">
        <f t="shared" si="0"/>
        <v>6.25E-2</v>
      </c>
      <c r="E36" s="28">
        <f t="shared" si="1"/>
        <v>7.1428571428571438E-2</v>
      </c>
      <c r="F36" s="28">
        <f t="shared" si="2"/>
        <v>5.5555555555555559E-2</v>
      </c>
      <c r="G36" s="29">
        <v>1000</v>
      </c>
      <c r="H36" s="28">
        <f t="shared" si="3"/>
        <v>62.5</v>
      </c>
      <c r="I36" s="30">
        <f t="shared" si="4"/>
        <v>0.19999999999999996</v>
      </c>
      <c r="J36" s="31">
        <f t="shared" si="5"/>
        <v>-0.10000000000000003</v>
      </c>
    </row>
    <row r="37" spans="1:10" ht="15" x14ac:dyDescent="0.25">
      <c r="A37" s="116"/>
      <c r="B37" s="27" t="str">
        <f>Servicios!D44</f>
        <v xml:space="preserve">   - Acabado 2</v>
      </c>
      <c r="C37" s="28">
        <v>0.05</v>
      </c>
      <c r="D37" s="28">
        <f t="shared" si="0"/>
        <v>6.25E-2</v>
      </c>
      <c r="E37" s="28">
        <f t="shared" si="1"/>
        <v>7.1428571428571438E-2</v>
      </c>
      <c r="F37" s="28">
        <f t="shared" si="2"/>
        <v>5.5555555555555559E-2</v>
      </c>
      <c r="G37" s="29">
        <v>0</v>
      </c>
      <c r="H37" s="28">
        <f t="shared" si="3"/>
        <v>0</v>
      </c>
      <c r="I37" s="30">
        <f t="shared" si="4"/>
        <v>0.19999999999999996</v>
      </c>
      <c r="J37" s="31">
        <f t="shared" si="5"/>
        <v>-0.10000000000000003</v>
      </c>
    </row>
    <row r="38" spans="1:10" ht="15.75" thickBot="1" x14ac:dyDescent="0.3">
      <c r="A38" s="117"/>
      <c r="B38" s="32" t="str">
        <f>Servicios!D45</f>
        <v xml:space="preserve">   - Troquelado</v>
      </c>
      <c r="C38" s="33">
        <v>0.05</v>
      </c>
      <c r="D38" s="33">
        <f t="shared" si="0"/>
        <v>6.25E-2</v>
      </c>
      <c r="E38" s="33">
        <f t="shared" si="1"/>
        <v>7.1428571428571438E-2</v>
      </c>
      <c r="F38" s="33">
        <f t="shared" si="2"/>
        <v>5.5555555555555559E-2</v>
      </c>
      <c r="G38" s="34">
        <v>1000</v>
      </c>
      <c r="H38" s="33">
        <f t="shared" si="3"/>
        <v>62.5</v>
      </c>
      <c r="I38" s="35">
        <f t="shared" si="4"/>
        <v>0.19999999999999996</v>
      </c>
      <c r="J38" s="36">
        <f t="shared" si="5"/>
        <v>-0.10000000000000003</v>
      </c>
    </row>
    <row r="39" spans="1:10" ht="24.95" customHeight="1" thickBot="1" x14ac:dyDescent="0.3">
      <c r="A39" s="132" t="s">
        <v>66</v>
      </c>
      <c r="B39" s="133"/>
      <c r="C39" s="133"/>
      <c r="D39" s="133"/>
      <c r="E39" s="133"/>
      <c r="F39" s="133"/>
      <c r="G39" s="133"/>
      <c r="H39" s="133"/>
      <c r="I39" s="133"/>
      <c r="J39" s="134"/>
    </row>
    <row r="40" spans="1:10" ht="57" x14ac:dyDescent="0.25">
      <c r="A40" s="115" t="s">
        <v>71</v>
      </c>
      <c r="B40" s="22" t="str">
        <f>Servicios!D58</f>
        <v xml:space="preserve">   - Preproducción (investigación y desarrollo del concepto/guion, storyboard, plan de rodaje, diseño de sonido: </v>
      </c>
      <c r="C40" s="23">
        <v>50</v>
      </c>
      <c r="D40" s="23">
        <f t="shared" si="0"/>
        <v>62.5</v>
      </c>
      <c r="E40" s="23">
        <f t="shared" ref="E40:E43" si="14">C40/(1-1*$C$6)</f>
        <v>71.428571428571431</v>
      </c>
      <c r="F40" s="23">
        <f t="shared" ref="F40:F43" si="15">C40/(1-1*$C$7)</f>
        <v>55.555555555555557</v>
      </c>
      <c r="G40" s="24">
        <v>1</v>
      </c>
      <c r="H40" s="23">
        <f t="shared" ref="H40:H43" si="16">G40*D40</f>
        <v>62.5</v>
      </c>
      <c r="I40" s="25">
        <f t="shared" ref="I40:I43" si="17">(D40-C40)/D40</f>
        <v>0.2</v>
      </c>
      <c r="J40" s="26">
        <f t="shared" si="5"/>
        <v>-9.9999999999999978E-2</v>
      </c>
    </row>
    <row r="41" spans="1:10" ht="15" x14ac:dyDescent="0.25">
      <c r="A41" s="116"/>
      <c r="B41" s="27" t="str">
        <f>Servicios!D59</f>
        <v xml:space="preserve">   - Fecha estimada de entrega: </v>
      </c>
      <c r="C41" s="28">
        <v>13</v>
      </c>
      <c r="D41" s="28">
        <f t="shared" si="0"/>
        <v>16.25</v>
      </c>
      <c r="E41" s="28">
        <f t="shared" si="14"/>
        <v>18.571428571428573</v>
      </c>
      <c r="F41" s="28">
        <f t="shared" si="15"/>
        <v>14.444444444444445</v>
      </c>
      <c r="G41" s="29">
        <v>0</v>
      </c>
      <c r="H41" s="28">
        <f t="shared" si="16"/>
        <v>0</v>
      </c>
      <c r="I41" s="30">
        <f t="shared" si="17"/>
        <v>0.2</v>
      </c>
      <c r="J41" s="31">
        <f t="shared" si="5"/>
        <v>-9.9999999999999978E-2</v>
      </c>
    </row>
    <row r="42" spans="1:10" ht="42.75" x14ac:dyDescent="0.25">
      <c r="A42" s="116"/>
      <c r="B42" s="27" t="str">
        <f>Servicios!D60</f>
        <v xml:space="preserve">   - Porducción (coordinación logística (locaciones, equipos, actores, transporte, alimentación): </v>
      </c>
      <c r="C42" s="28">
        <v>50</v>
      </c>
      <c r="D42" s="28">
        <f t="shared" si="0"/>
        <v>62.5</v>
      </c>
      <c r="E42" s="28">
        <f t="shared" si="14"/>
        <v>71.428571428571431</v>
      </c>
      <c r="F42" s="28">
        <f t="shared" si="15"/>
        <v>55.555555555555557</v>
      </c>
      <c r="G42" s="29">
        <v>1</v>
      </c>
      <c r="H42" s="28">
        <f t="shared" si="16"/>
        <v>62.5</v>
      </c>
      <c r="I42" s="30">
        <f t="shared" si="17"/>
        <v>0.2</v>
      </c>
      <c r="J42" s="31">
        <f t="shared" si="5"/>
        <v>-9.9999999999999978E-2</v>
      </c>
    </row>
    <row r="43" spans="1:10" ht="43.5" thickBot="1" x14ac:dyDescent="0.3">
      <c r="A43" s="117"/>
      <c r="B43" s="32" t="str">
        <f>Servicios!D61</f>
        <v xml:space="preserve">   - Postproducción (montaje, efectos visuales, animación, diseño de gráficos y sonido):</v>
      </c>
      <c r="C43" s="33">
        <v>50</v>
      </c>
      <c r="D43" s="33">
        <f t="shared" si="0"/>
        <v>62.5</v>
      </c>
      <c r="E43" s="33">
        <f t="shared" si="14"/>
        <v>71.428571428571431</v>
      </c>
      <c r="F43" s="33">
        <f t="shared" si="15"/>
        <v>55.555555555555557</v>
      </c>
      <c r="G43" s="34">
        <v>1</v>
      </c>
      <c r="H43" s="33">
        <f t="shared" si="16"/>
        <v>62.5</v>
      </c>
      <c r="I43" s="35">
        <f t="shared" si="17"/>
        <v>0.2</v>
      </c>
      <c r="J43" s="36">
        <f t="shared" si="5"/>
        <v>-9.9999999999999978E-2</v>
      </c>
    </row>
    <row r="44" spans="1:10" ht="24" customHeight="1" thickBot="1" x14ac:dyDescent="0.3">
      <c r="A44" s="118" t="s">
        <v>72</v>
      </c>
      <c r="B44" s="119"/>
      <c r="C44" s="119"/>
      <c r="D44" s="119"/>
      <c r="E44" s="119"/>
      <c r="F44" s="119"/>
      <c r="G44" s="119"/>
      <c r="H44" s="119"/>
      <c r="I44" s="119"/>
      <c r="J44" s="120"/>
    </row>
    <row r="45" spans="1:10" ht="15" x14ac:dyDescent="0.25">
      <c r="A45" s="115" t="s">
        <v>81</v>
      </c>
      <c r="B45" s="22" t="str">
        <f>Servicios!D76</f>
        <v xml:space="preserve">   - Análisis de situación:</v>
      </c>
      <c r="C45" s="23">
        <v>10</v>
      </c>
      <c r="D45" s="23">
        <f t="shared" ref="D45:D49" si="18">C45/(1-1*$C$5)</f>
        <v>12.5</v>
      </c>
      <c r="E45" s="23">
        <f t="shared" ref="E45:E49" si="19">C45/(1-1*$C$6)</f>
        <v>14.285714285714286</v>
      </c>
      <c r="F45" s="23">
        <f t="shared" ref="F45:F49" si="20">C45/(1-1*$C$7)</f>
        <v>11.111111111111111</v>
      </c>
      <c r="G45" s="24">
        <v>1</v>
      </c>
      <c r="H45" s="23">
        <f t="shared" ref="H45:H49" si="21">G45*D45</f>
        <v>12.5</v>
      </c>
      <c r="I45" s="25">
        <f t="shared" ref="I45:I49" si="22">(D45-C45)/D45</f>
        <v>0.2</v>
      </c>
      <c r="J45" s="26">
        <f t="shared" ref="J45:J49" si="23">I45-$C$6</f>
        <v>-9.9999999999999978E-2</v>
      </c>
    </row>
    <row r="46" spans="1:10" ht="15" x14ac:dyDescent="0.25">
      <c r="A46" s="116"/>
      <c r="B46" s="27" t="str">
        <f>Servicios!D77</f>
        <v xml:space="preserve">   - Fecha estimada de entrega: </v>
      </c>
      <c r="C46" s="28">
        <v>13</v>
      </c>
      <c r="D46" s="28">
        <f t="shared" si="18"/>
        <v>16.25</v>
      </c>
      <c r="E46" s="28">
        <f t="shared" si="19"/>
        <v>18.571428571428573</v>
      </c>
      <c r="F46" s="28">
        <f t="shared" si="20"/>
        <v>14.444444444444445</v>
      </c>
      <c r="G46" s="29">
        <v>0</v>
      </c>
      <c r="H46" s="28">
        <f t="shared" si="21"/>
        <v>0</v>
      </c>
      <c r="I46" s="30">
        <f t="shared" si="22"/>
        <v>0.2</v>
      </c>
      <c r="J46" s="31">
        <f t="shared" si="23"/>
        <v>-9.9999999999999978E-2</v>
      </c>
    </row>
    <row r="47" spans="1:10" ht="28.5" x14ac:dyDescent="0.25">
      <c r="A47" s="116"/>
      <c r="B47" s="27" t="str">
        <f>Servicios!D78</f>
        <v xml:space="preserve">   - Precio programación por página (estimado): </v>
      </c>
      <c r="C47" s="28">
        <v>20</v>
      </c>
      <c r="D47" s="28">
        <f t="shared" si="18"/>
        <v>25</v>
      </c>
      <c r="E47" s="28">
        <f t="shared" si="19"/>
        <v>28.571428571428573</v>
      </c>
      <c r="F47" s="28">
        <f t="shared" si="20"/>
        <v>22.222222222222221</v>
      </c>
      <c r="G47" s="29">
        <v>1</v>
      </c>
      <c r="H47" s="28">
        <f t="shared" si="21"/>
        <v>25</v>
      </c>
      <c r="I47" s="30">
        <f t="shared" si="22"/>
        <v>0.2</v>
      </c>
      <c r="J47" s="31">
        <f t="shared" si="23"/>
        <v>-9.9999999999999978E-2</v>
      </c>
    </row>
    <row r="48" spans="1:10" ht="28.5" x14ac:dyDescent="0.25">
      <c r="A48" s="116"/>
      <c r="B48" s="27" t="str">
        <f>Servicios!D79</f>
        <v xml:space="preserve">   - Precio diseño web por página (estimado):</v>
      </c>
      <c r="C48" s="37">
        <v>15</v>
      </c>
      <c r="D48" s="37">
        <f t="shared" si="18"/>
        <v>18.75</v>
      </c>
      <c r="E48" s="37">
        <f t="shared" si="19"/>
        <v>21.428571428571431</v>
      </c>
      <c r="F48" s="37">
        <f t="shared" si="20"/>
        <v>16.666666666666668</v>
      </c>
      <c r="G48" s="38">
        <v>4</v>
      </c>
      <c r="H48" s="37">
        <f t="shared" si="21"/>
        <v>75</v>
      </c>
      <c r="I48" s="39">
        <f t="shared" si="22"/>
        <v>0.2</v>
      </c>
      <c r="J48" s="40">
        <f t="shared" si="23"/>
        <v>-9.9999999999999978E-2</v>
      </c>
    </row>
    <row r="49" spans="1:10" ht="29.25" thickBot="1" x14ac:dyDescent="0.3">
      <c r="A49" s="117"/>
      <c r="B49" s="32" t="str">
        <f>Servicios!D80</f>
        <v xml:space="preserve">   - Precio optimización SEO por URL (opcional):</v>
      </c>
      <c r="C49" s="33">
        <v>5</v>
      </c>
      <c r="D49" s="33">
        <f t="shared" si="18"/>
        <v>6.25</v>
      </c>
      <c r="E49" s="33">
        <f t="shared" si="19"/>
        <v>7.1428571428571432</v>
      </c>
      <c r="F49" s="33">
        <f t="shared" si="20"/>
        <v>5.5555555555555554</v>
      </c>
      <c r="G49" s="34">
        <v>1</v>
      </c>
      <c r="H49" s="33">
        <f t="shared" si="21"/>
        <v>6.25</v>
      </c>
      <c r="I49" s="35">
        <f t="shared" si="22"/>
        <v>0.2</v>
      </c>
      <c r="J49" s="36">
        <f t="shared" si="23"/>
        <v>-9.9999999999999978E-2</v>
      </c>
    </row>
    <row r="51" spans="1:10" x14ac:dyDescent="0.25">
      <c r="B51" s="135" t="s">
        <v>89</v>
      </c>
      <c r="C51" s="135"/>
      <c r="D51" s="135"/>
      <c r="E51" s="135"/>
      <c r="F51" s="135"/>
      <c r="G51" s="135"/>
      <c r="H51" s="135"/>
      <c r="I51" s="135"/>
    </row>
  </sheetData>
  <sheetProtection algorithmName="SHA-512" hashValue="0fK+tmTXlcX1+zEA25YMyFfVqBCFXIB7XMAj1vBVnBKBQjMCjP421wx2wCXn5oJgHvZJh+kT2xxA2LpbE4n5PA==" saltValue="ldHRAmOikWWeajjv/3TQyw==" spinCount="100000" sheet="1" scenarios="1" formatCells="0" formatColumns="0" formatRows="0" insertColumns="0" insertRows="0" insertHyperlinks="0" selectLockedCells="1" sort="0" autoFilter="0" pivotTables="0"/>
  <mergeCells count="30">
    <mergeCell ref="B51:I51"/>
    <mergeCell ref="A1:J1"/>
    <mergeCell ref="A5:B5"/>
    <mergeCell ref="A6:B6"/>
    <mergeCell ref="A11:J11"/>
    <mergeCell ref="A9:B10"/>
    <mergeCell ref="J9:J10"/>
    <mergeCell ref="C4:D4"/>
    <mergeCell ref="C6:D6"/>
    <mergeCell ref="C9:C10"/>
    <mergeCell ref="D9:F9"/>
    <mergeCell ref="G9:G10"/>
    <mergeCell ref="H9:H10"/>
    <mergeCell ref="I9:I10"/>
    <mergeCell ref="C7:D7"/>
    <mergeCell ref="C5:D5"/>
    <mergeCell ref="E4:J7"/>
    <mergeCell ref="A7:B7"/>
    <mergeCell ref="A45:A49"/>
    <mergeCell ref="A44:J44"/>
    <mergeCell ref="A2:J2"/>
    <mergeCell ref="A4:B4"/>
    <mergeCell ref="A3:J3"/>
    <mergeCell ref="A12:A16"/>
    <mergeCell ref="A17:A20"/>
    <mergeCell ref="A28:A32"/>
    <mergeCell ref="A21:A27"/>
    <mergeCell ref="A33:A38"/>
    <mergeCell ref="A40:A43"/>
    <mergeCell ref="A39:J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G88"/>
  <sheetViews>
    <sheetView showGridLines="0" topLeftCell="A3" zoomScaleNormal="100" workbookViewId="0">
      <selection activeCell="E16" sqref="E16"/>
    </sheetView>
  </sheetViews>
  <sheetFormatPr baseColWidth="10" defaultColWidth="9.140625" defaultRowHeight="15" x14ac:dyDescent="0.2"/>
  <cols>
    <col min="1" max="1" width="9.140625" style="42"/>
    <col min="2" max="2" width="2.42578125" style="42" customWidth="1"/>
    <col min="3" max="3" width="5.28515625" style="42" customWidth="1"/>
    <col min="4" max="4" width="84" style="42" customWidth="1"/>
    <col min="5" max="5" width="25.28515625" style="102" customWidth="1"/>
    <col min="6" max="6" width="2.85546875" style="42" customWidth="1"/>
    <col min="7" max="16384" width="9.140625" style="42"/>
  </cols>
  <sheetData>
    <row r="1" spans="2:7" ht="50.25" customHeight="1" thickBot="1" x14ac:dyDescent="0.25">
      <c r="B1" s="136" t="s">
        <v>79</v>
      </c>
      <c r="C1" s="137"/>
      <c r="D1" s="137"/>
      <c r="E1" s="137"/>
      <c r="F1" s="138"/>
    </row>
    <row r="2" spans="2:7" ht="23.25" customHeight="1" thickBot="1" x14ac:dyDescent="0.25">
      <c r="B2" s="168" t="s">
        <v>78</v>
      </c>
      <c r="C2" s="169"/>
      <c r="D2" s="169"/>
      <c r="E2" s="169"/>
      <c r="F2" s="170"/>
    </row>
    <row r="3" spans="2:7" ht="168" customHeight="1" thickBot="1" x14ac:dyDescent="0.25">
      <c r="B3" s="167" t="str">
        <f>'Cálculo Interno Precios'!A2</f>
        <v>COLOQUE AQUÍ EL NOMBRE DE SU EMPRESA</v>
      </c>
      <c r="C3" s="167"/>
      <c r="D3" s="167"/>
      <c r="E3" s="166" t="s">
        <v>80</v>
      </c>
      <c r="F3" s="166"/>
    </row>
    <row r="4" spans="2:7" ht="24.75" customHeight="1" thickBot="1" x14ac:dyDescent="0.25">
      <c r="B4" s="124" t="s">
        <v>34</v>
      </c>
      <c r="C4" s="125"/>
      <c r="D4" s="125"/>
      <c r="E4" s="125"/>
      <c r="F4" s="126"/>
    </row>
    <row r="5" spans="2:7" ht="1.5" customHeight="1" x14ac:dyDescent="0.2">
      <c r="B5" s="177"/>
      <c r="C5" s="177"/>
      <c r="D5" s="177"/>
      <c r="E5" s="177"/>
      <c r="F5" s="177"/>
    </row>
    <row r="6" spans="2:7" ht="12.75" customHeight="1" thickBot="1" x14ac:dyDescent="0.25">
      <c r="B6" s="43"/>
      <c r="C6" s="43"/>
      <c r="D6" s="43"/>
      <c r="E6" s="44"/>
      <c r="F6" s="43"/>
    </row>
    <row r="7" spans="2:7" ht="15" customHeight="1" x14ac:dyDescent="0.2">
      <c r="B7" s="45"/>
      <c r="C7" s="178" t="s">
        <v>6</v>
      </c>
      <c r="D7" s="179"/>
      <c r="E7" s="180"/>
      <c r="F7" s="45"/>
    </row>
    <row r="8" spans="2:7" ht="15" customHeight="1" thickBot="1" x14ac:dyDescent="0.25">
      <c r="B8" s="45"/>
      <c r="C8" s="181"/>
      <c r="D8" s="182"/>
      <c r="E8" s="183"/>
      <c r="F8" s="45"/>
    </row>
    <row r="9" spans="2:7" ht="26.25" customHeight="1" x14ac:dyDescent="0.2">
      <c r="B9" s="45"/>
      <c r="C9" s="46"/>
      <c r="D9" s="47"/>
      <c r="E9" s="48"/>
      <c r="F9" s="45"/>
    </row>
    <row r="10" spans="2:7" ht="21.75" customHeight="1" x14ac:dyDescent="0.35">
      <c r="B10" s="45"/>
      <c r="C10" s="49" t="s">
        <v>37</v>
      </c>
      <c r="D10" s="50" t="s">
        <v>12</v>
      </c>
      <c r="E10" s="51" t="s">
        <v>39</v>
      </c>
      <c r="F10" s="45"/>
    </row>
    <row r="11" spans="2:7" ht="15.75" x14ac:dyDescent="0.25">
      <c r="B11" s="45"/>
      <c r="C11" s="52"/>
      <c r="D11" s="53" t="s">
        <v>52</v>
      </c>
      <c r="E11" s="54">
        <f>'Cálculo Interno Precios'!H12</f>
        <v>25</v>
      </c>
      <c r="F11" s="45"/>
    </row>
    <row r="12" spans="2:7" ht="15.75" x14ac:dyDescent="0.25">
      <c r="B12" s="45"/>
      <c r="C12" s="52"/>
      <c r="D12" s="53" t="s">
        <v>9</v>
      </c>
      <c r="E12" s="54">
        <f>'Cálculo Interno Precios'!H13</f>
        <v>32.5</v>
      </c>
      <c r="F12" s="45"/>
    </row>
    <row r="13" spans="2:7" ht="15.75" x14ac:dyDescent="0.25">
      <c r="B13" s="45"/>
      <c r="C13" s="52"/>
      <c r="D13" s="55" t="s">
        <v>10</v>
      </c>
      <c r="E13" s="54">
        <f>'Cálculo Interno Precios'!H14</f>
        <v>11.25</v>
      </c>
      <c r="F13" s="45"/>
    </row>
    <row r="14" spans="2:7" ht="15.75" x14ac:dyDescent="0.25">
      <c r="B14" s="45"/>
      <c r="C14" s="52"/>
      <c r="D14" s="55" t="s">
        <v>15</v>
      </c>
      <c r="E14" s="54">
        <f>'Cálculo Interno Precios'!H15</f>
        <v>12.5</v>
      </c>
      <c r="F14" s="45"/>
      <c r="G14" s="56"/>
    </row>
    <row r="15" spans="2:7" ht="15.75" x14ac:dyDescent="0.25">
      <c r="B15" s="45"/>
      <c r="C15" s="52"/>
      <c r="D15" s="53" t="s">
        <v>20</v>
      </c>
      <c r="E15" s="54">
        <f>'Cálculo Interno Precios'!H16</f>
        <v>0</v>
      </c>
      <c r="F15" s="45"/>
    </row>
    <row r="16" spans="2:7" ht="15.75" x14ac:dyDescent="0.25">
      <c r="B16" s="45"/>
      <c r="C16" s="57"/>
      <c r="D16" s="58" t="s">
        <v>49</v>
      </c>
      <c r="E16" s="59">
        <f>SUM(E11:E15)</f>
        <v>81.25</v>
      </c>
      <c r="F16" s="45"/>
    </row>
    <row r="17" spans="2:6" ht="23.25" x14ac:dyDescent="0.35">
      <c r="B17" s="45"/>
      <c r="C17" s="60" t="s">
        <v>40</v>
      </c>
      <c r="D17" s="61" t="s">
        <v>87</v>
      </c>
      <c r="E17" s="62"/>
      <c r="F17" s="45"/>
    </row>
    <row r="18" spans="2:6" ht="15.75" x14ac:dyDescent="0.25">
      <c r="B18" s="45"/>
      <c r="C18" s="52"/>
      <c r="D18" s="53" t="s">
        <v>52</v>
      </c>
      <c r="E18" s="54">
        <f>'Cálculo Interno Precios'!H17</f>
        <v>2.5</v>
      </c>
      <c r="F18" s="45"/>
    </row>
    <row r="19" spans="2:6" ht="15.75" x14ac:dyDescent="0.25">
      <c r="B19" s="45"/>
      <c r="C19" s="52"/>
      <c r="D19" s="53" t="s">
        <v>9</v>
      </c>
      <c r="E19" s="54">
        <f>'Cálculo Interno Precios'!H18</f>
        <v>16.25</v>
      </c>
      <c r="F19" s="45"/>
    </row>
    <row r="20" spans="2:6" ht="15.75" x14ac:dyDescent="0.25">
      <c r="B20" s="45"/>
      <c r="C20" s="52"/>
      <c r="D20" s="55" t="s">
        <v>10</v>
      </c>
      <c r="E20" s="54">
        <f>'Cálculo Interno Precios'!H19</f>
        <v>3.75</v>
      </c>
      <c r="F20" s="45"/>
    </row>
    <row r="21" spans="2:6" ht="15.75" x14ac:dyDescent="0.25">
      <c r="B21" s="45"/>
      <c r="C21" s="52"/>
      <c r="D21" s="55" t="s">
        <v>16</v>
      </c>
      <c r="E21" s="54">
        <f>'Cálculo Interno Precios'!H20</f>
        <v>6.25</v>
      </c>
      <c r="F21" s="45"/>
    </row>
    <row r="22" spans="2:6" ht="15.75" x14ac:dyDescent="0.25">
      <c r="B22" s="45"/>
      <c r="C22" s="52"/>
      <c r="D22" s="58" t="s">
        <v>50</v>
      </c>
      <c r="E22" s="59">
        <f>SUM(E18:E21)</f>
        <v>28.75</v>
      </c>
      <c r="F22" s="45"/>
    </row>
    <row r="23" spans="2:6" ht="23.25" x14ac:dyDescent="0.35">
      <c r="B23" s="45"/>
      <c r="C23" s="63" t="s">
        <v>51</v>
      </c>
      <c r="D23" s="64" t="s">
        <v>82</v>
      </c>
      <c r="E23" s="62"/>
      <c r="F23" s="45"/>
    </row>
    <row r="24" spans="2:6" ht="15.75" x14ac:dyDescent="0.25">
      <c r="B24" s="45"/>
      <c r="C24" s="65"/>
      <c r="D24" s="53" t="s">
        <v>85</v>
      </c>
      <c r="E24" s="54">
        <f>'Cálculo Interno Precios'!H21</f>
        <v>12.5</v>
      </c>
      <c r="F24" s="45"/>
    </row>
    <row r="25" spans="2:6" ht="15.75" x14ac:dyDescent="0.25">
      <c r="B25" s="45"/>
      <c r="C25" s="65"/>
      <c r="D25" s="53" t="s">
        <v>9</v>
      </c>
      <c r="E25" s="54">
        <f>'Cálculo Interno Precios'!H22</f>
        <v>50</v>
      </c>
      <c r="F25" s="45"/>
    </row>
    <row r="26" spans="2:6" ht="15.75" x14ac:dyDescent="0.25">
      <c r="B26" s="45"/>
      <c r="C26" s="65"/>
      <c r="D26" s="55" t="s">
        <v>10</v>
      </c>
      <c r="E26" s="54">
        <f>'Cálculo Interno Precios'!H23</f>
        <v>20</v>
      </c>
      <c r="F26" s="45"/>
    </row>
    <row r="27" spans="2:6" ht="15.75" x14ac:dyDescent="0.25">
      <c r="B27" s="45"/>
      <c r="C27" s="65"/>
      <c r="D27" s="55" t="s">
        <v>83</v>
      </c>
      <c r="E27" s="54">
        <f>'Cálculo Interno Precios'!H24</f>
        <v>125</v>
      </c>
      <c r="F27" s="45"/>
    </row>
    <row r="28" spans="2:6" ht="15.75" x14ac:dyDescent="0.25">
      <c r="B28" s="45"/>
      <c r="C28" s="65"/>
      <c r="D28" s="53" t="s">
        <v>60</v>
      </c>
      <c r="E28" s="54">
        <f>'Cálculo Interno Precios'!H25</f>
        <v>112.5</v>
      </c>
      <c r="F28" s="45"/>
    </row>
    <row r="29" spans="2:6" ht="15.75" x14ac:dyDescent="0.25">
      <c r="B29" s="45"/>
      <c r="C29" s="65"/>
      <c r="D29" s="53" t="s">
        <v>53</v>
      </c>
      <c r="E29" s="54">
        <f>'Cálculo Interno Precios'!H26</f>
        <v>375</v>
      </c>
      <c r="F29" s="45"/>
    </row>
    <row r="30" spans="2:6" ht="15.75" x14ac:dyDescent="0.25">
      <c r="B30" s="45"/>
      <c r="C30" s="65"/>
      <c r="D30" s="53" t="s">
        <v>84</v>
      </c>
      <c r="E30" s="54">
        <f>'Cálculo Interno Precios'!H27</f>
        <v>0</v>
      </c>
      <c r="F30" s="45"/>
    </row>
    <row r="31" spans="2:6" ht="15.75" x14ac:dyDescent="0.25">
      <c r="B31" s="45"/>
      <c r="C31" s="66"/>
      <c r="D31" s="58" t="s">
        <v>82</v>
      </c>
      <c r="E31" s="59">
        <f>SUM(E24:E29)</f>
        <v>695</v>
      </c>
      <c r="F31" s="45"/>
    </row>
    <row r="32" spans="2:6" ht="23.25" x14ac:dyDescent="0.35">
      <c r="B32" s="45"/>
      <c r="C32" s="63" t="s">
        <v>54</v>
      </c>
      <c r="D32" s="64" t="s">
        <v>13</v>
      </c>
      <c r="E32" s="62"/>
      <c r="F32" s="45"/>
    </row>
    <row r="33" spans="2:6" ht="15.75" x14ac:dyDescent="0.2">
      <c r="B33" s="45"/>
      <c r="C33" s="66"/>
      <c r="D33" s="55" t="s">
        <v>52</v>
      </c>
      <c r="E33" s="54">
        <f>'Cálculo Interno Precios'!H28</f>
        <v>2.5</v>
      </c>
      <c r="F33" s="45"/>
    </row>
    <row r="34" spans="2:6" ht="15.75" x14ac:dyDescent="0.2">
      <c r="B34" s="45"/>
      <c r="C34" s="57"/>
      <c r="D34" s="53" t="s">
        <v>9</v>
      </c>
      <c r="E34" s="54">
        <f>'Cálculo Interno Precios'!H29</f>
        <v>81.25</v>
      </c>
      <c r="F34" s="45"/>
    </row>
    <row r="35" spans="2:6" ht="15.75" x14ac:dyDescent="0.2">
      <c r="B35" s="45"/>
      <c r="C35" s="57"/>
      <c r="D35" s="55" t="s">
        <v>10</v>
      </c>
      <c r="E35" s="54">
        <f>'Cálculo Interno Precios'!H30</f>
        <v>3.75</v>
      </c>
      <c r="F35" s="45"/>
    </row>
    <row r="36" spans="2:6" ht="15.75" x14ac:dyDescent="0.25">
      <c r="B36" s="45"/>
      <c r="C36" s="67"/>
      <c r="D36" s="55" t="s">
        <v>18</v>
      </c>
      <c r="E36" s="54">
        <f>'Cálculo Interno Precios'!H31</f>
        <v>18.75</v>
      </c>
      <c r="F36" s="45"/>
    </row>
    <row r="37" spans="2:6" ht="15.75" x14ac:dyDescent="0.25">
      <c r="B37" s="45"/>
      <c r="C37" s="67"/>
      <c r="D37" s="53" t="s">
        <v>19</v>
      </c>
      <c r="E37" s="54">
        <f>'Cálculo Interno Precios'!H32</f>
        <v>0</v>
      </c>
      <c r="F37" s="45"/>
    </row>
    <row r="38" spans="2:6" ht="15.75" x14ac:dyDescent="0.25">
      <c r="B38" s="45"/>
      <c r="C38" s="68"/>
      <c r="D38" s="58" t="s">
        <v>55</v>
      </c>
      <c r="E38" s="59">
        <f>SUM(E33:E37)</f>
        <v>106.25</v>
      </c>
      <c r="F38" s="45"/>
    </row>
    <row r="39" spans="2:6" ht="23.25" x14ac:dyDescent="0.35">
      <c r="B39" s="45"/>
      <c r="C39" s="63" t="s">
        <v>56</v>
      </c>
      <c r="D39" s="64" t="s">
        <v>14</v>
      </c>
      <c r="E39" s="62"/>
      <c r="F39" s="45"/>
    </row>
    <row r="40" spans="2:6" ht="15.75" x14ac:dyDescent="0.2">
      <c r="B40" s="45"/>
      <c r="C40" s="66"/>
      <c r="D40" s="55" t="s">
        <v>52</v>
      </c>
      <c r="E40" s="54">
        <f>'Cálculo Interno Precios'!H33</f>
        <v>2.5</v>
      </c>
      <c r="F40" s="45"/>
    </row>
    <row r="41" spans="2:6" ht="15.75" x14ac:dyDescent="0.2">
      <c r="B41" s="45"/>
      <c r="C41" s="57"/>
      <c r="D41" s="53" t="s">
        <v>9</v>
      </c>
      <c r="E41" s="54">
        <f>'Cálculo Interno Precios'!H34</f>
        <v>0</v>
      </c>
      <c r="F41" s="45"/>
    </row>
    <row r="42" spans="2:6" ht="15.75" x14ac:dyDescent="0.2">
      <c r="B42" s="45"/>
      <c r="C42" s="57"/>
      <c r="D42" s="55" t="s">
        <v>10</v>
      </c>
      <c r="E42" s="54">
        <f>'Cálculo Interno Precios'!H35</f>
        <v>3.75</v>
      </c>
      <c r="F42" s="45"/>
    </row>
    <row r="43" spans="2:6" ht="15.75" x14ac:dyDescent="0.25">
      <c r="B43" s="45"/>
      <c r="C43" s="67"/>
      <c r="D43" s="55" t="s">
        <v>61</v>
      </c>
      <c r="E43" s="54">
        <f>'Cálculo Interno Precios'!H36</f>
        <v>62.5</v>
      </c>
      <c r="F43" s="45"/>
    </row>
    <row r="44" spans="2:6" ht="15.75" x14ac:dyDescent="0.25">
      <c r="B44" s="45"/>
      <c r="C44" s="67"/>
      <c r="D44" s="55" t="s">
        <v>62</v>
      </c>
      <c r="E44" s="54">
        <f>'Cálculo Interno Precios'!H37</f>
        <v>0</v>
      </c>
      <c r="F44" s="45"/>
    </row>
    <row r="45" spans="2:6" ht="15.75" x14ac:dyDescent="0.25">
      <c r="B45" s="45"/>
      <c r="C45" s="67"/>
      <c r="D45" s="53" t="s">
        <v>63</v>
      </c>
      <c r="E45" s="54">
        <f>'Cálculo Interno Precios'!H38</f>
        <v>62.5</v>
      </c>
      <c r="F45" s="45"/>
    </row>
    <row r="46" spans="2:6" ht="15.75" x14ac:dyDescent="0.25">
      <c r="B46" s="45"/>
      <c r="C46" s="66"/>
      <c r="D46" s="58" t="s">
        <v>14</v>
      </c>
      <c r="E46" s="59">
        <f>SUM(E40:E45)</f>
        <v>131.25</v>
      </c>
      <c r="F46" s="45"/>
    </row>
    <row r="47" spans="2:6" ht="16.5" thickBot="1" x14ac:dyDescent="0.3">
      <c r="B47" s="45"/>
      <c r="C47" s="69"/>
      <c r="D47" s="70"/>
      <c r="E47" s="71"/>
      <c r="F47" s="45"/>
    </row>
    <row r="48" spans="2:6" ht="15.75" x14ac:dyDescent="0.2">
      <c r="B48" s="45"/>
      <c r="C48" s="72"/>
      <c r="D48" s="73" t="s">
        <v>5</v>
      </c>
      <c r="E48" s="71"/>
      <c r="F48" s="45"/>
    </row>
    <row r="49" spans="2:6" x14ac:dyDescent="0.2">
      <c r="B49" s="45"/>
      <c r="C49" s="74"/>
      <c r="D49" s="75" t="s">
        <v>23</v>
      </c>
      <c r="E49" s="71"/>
      <c r="F49" s="45"/>
    </row>
    <row r="50" spans="2:6" x14ac:dyDescent="0.2">
      <c r="B50" s="45"/>
      <c r="C50" s="74"/>
      <c r="D50" s="75" t="s">
        <v>17</v>
      </c>
      <c r="E50" s="71"/>
      <c r="F50" s="45"/>
    </row>
    <row r="51" spans="2:6" ht="15.75" thickBot="1" x14ac:dyDescent="0.25">
      <c r="B51" s="45"/>
      <c r="C51" s="72"/>
      <c r="D51" s="76" t="s">
        <v>7</v>
      </c>
      <c r="E51" s="71"/>
      <c r="F51" s="45"/>
    </row>
    <row r="52" spans="2:6" ht="15.75" thickBot="1" x14ac:dyDescent="0.25">
      <c r="B52" s="45"/>
      <c r="C52" s="77"/>
      <c r="D52" s="78"/>
      <c r="E52" s="79"/>
      <c r="F52" s="45"/>
    </row>
    <row r="53" spans="2:6" thickBot="1" x14ac:dyDescent="0.25">
      <c r="B53" s="45"/>
      <c r="C53" s="45"/>
      <c r="D53" s="45"/>
      <c r="E53" s="45"/>
      <c r="F53" s="45"/>
    </row>
    <row r="54" spans="2:6" ht="14.25" x14ac:dyDescent="0.2">
      <c r="B54" s="45"/>
      <c r="C54" s="171" t="s">
        <v>36</v>
      </c>
      <c r="D54" s="172"/>
      <c r="E54" s="173"/>
      <c r="F54" s="45"/>
    </row>
    <row r="55" spans="2:6" thickBot="1" x14ac:dyDescent="0.25">
      <c r="B55" s="45"/>
      <c r="C55" s="174"/>
      <c r="D55" s="175"/>
      <c r="E55" s="176"/>
      <c r="F55" s="45"/>
    </row>
    <row r="56" spans="2:6" ht="27.75" customHeight="1" x14ac:dyDescent="0.2">
      <c r="B56" s="45"/>
      <c r="C56" s="80"/>
      <c r="D56" s="81"/>
      <c r="E56" s="82"/>
      <c r="F56" s="45"/>
    </row>
    <row r="57" spans="2:6" ht="22.5" customHeight="1" x14ac:dyDescent="0.35">
      <c r="B57" s="45"/>
      <c r="C57" s="63" t="s">
        <v>65</v>
      </c>
      <c r="D57" s="64" t="s">
        <v>66</v>
      </c>
      <c r="E57" s="71"/>
      <c r="F57" s="45"/>
    </row>
    <row r="58" spans="2:6" ht="30" x14ac:dyDescent="0.2">
      <c r="B58" s="45"/>
      <c r="C58" s="66"/>
      <c r="D58" s="83" t="s">
        <v>68</v>
      </c>
      <c r="E58" s="54">
        <f>'Cálculo Interno Precios'!H40</f>
        <v>62.5</v>
      </c>
      <c r="F58" s="45"/>
    </row>
    <row r="59" spans="2:6" ht="15.75" x14ac:dyDescent="0.2">
      <c r="B59" s="45"/>
      <c r="C59" s="57"/>
      <c r="D59" s="84" t="s">
        <v>11</v>
      </c>
      <c r="E59" s="54">
        <f>'Cálculo Interno Precios'!H41</f>
        <v>0</v>
      </c>
      <c r="F59" s="45"/>
    </row>
    <row r="60" spans="2:6" ht="30" x14ac:dyDescent="0.25">
      <c r="B60" s="45"/>
      <c r="C60" s="85"/>
      <c r="D60" s="86" t="s">
        <v>67</v>
      </c>
      <c r="E60" s="54">
        <f>'Cálculo Interno Precios'!H42</f>
        <v>62.5</v>
      </c>
      <c r="F60" s="45"/>
    </row>
    <row r="61" spans="2:6" ht="30" x14ac:dyDescent="0.25">
      <c r="B61" s="45"/>
      <c r="C61" s="85"/>
      <c r="D61" s="83" t="s">
        <v>69</v>
      </c>
      <c r="E61" s="54">
        <f>'Cálculo Interno Precios'!H43</f>
        <v>62.5</v>
      </c>
      <c r="F61" s="45"/>
    </row>
    <row r="62" spans="2:6" ht="15.75" x14ac:dyDescent="0.25">
      <c r="B62" s="45"/>
      <c r="C62" s="57"/>
      <c r="D62" s="87" t="s">
        <v>66</v>
      </c>
      <c r="E62" s="88">
        <f>SUM(E58:E61)</f>
        <v>187.5</v>
      </c>
      <c r="F62" s="45"/>
    </row>
    <row r="63" spans="2:6" ht="15.75" x14ac:dyDescent="0.2">
      <c r="B63" s="45"/>
      <c r="C63" s="57"/>
      <c r="D63" s="53"/>
      <c r="E63" s="62"/>
      <c r="F63" s="45"/>
    </row>
    <row r="64" spans="2:6" ht="16.5" thickBot="1" x14ac:dyDescent="0.3">
      <c r="B64" s="45"/>
      <c r="C64" s="69"/>
      <c r="D64" s="70"/>
      <c r="E64" s="62"/>
      <c r="F64" s="45"/>
    </row>
    <row r="65" spans="2:6" ht="15.75" x14ac:dyDescent="0.2">
      <c r="B65" s="45"/>
      <c r="C65" s="72"/>
      <c r="D65" s="73" t="s">
        <v>5</v>
      </c>
      <c r="E65" s="71"/>
      <c r="F65" s="45"/>
    </row>
    <row r="66" spans="2:6" x14ac:dyDescent="0.2">
      <c r="B66" s="45"/>
      <c r="C66" s="74"/>
      <c r="D66" s="75" t="s">
        <v>29</v>
      </c>
      <c r="E66" s="71"/>
      <c r="F66" s="45"/>
    </row>
    <row r="67" spans="2:6" x14ac:dyDescent="0.2">
      <c r="B67" s="45"/>
      <c r="C67" s="74"/>
      <c r="D67" s="75" t="s">
        <v>17</v>
      </c>
      <c r="E67" s="71"/>
      <c r="F67" s="45"/>
    </row>
    <row r="68" spans="2:6" ht="15.75" thickBot="1" x14ac:dyDescent="0.25">
      <c r="B68" s="45"/>
      <c r="C68" s="72"/>
      <c r="D68" s="76" t="s">
        <v>7</v>
      </c>
      <c r="E68" s="71"/>
      <c r="F68" s="45"/>
    </row>
    <row r="69" spans="2:6" ht="15.75" thickBot="1" x14ac:dyDescent="0.25">
      <c r="B69" s="45"/>
      <c r="C69" s="89"/>
      <c r="D69" s="90"/>
      <c r="E69" s="79"/>
      <c r="F69" s="45"/>
    </row>
    <row r="70" spans="2:6" x14ac:dyDescent="0.2">
      <c r="B70" s="45"/>
      <c r="C70" s="45"/>
      <c r="D70" s="45"/>
      <c r="E70" s="91"/>
      <c r="F70" s="45"/>
    </row>
    <row r="71" spans="2:6" ht="7.5" customHeight="1" thickBot="1" x14ac:dyDescent="0.25">
      <c r="B71" s="45"/>
      <c r="C71" s="45"/>
      <c r="D71" s="45"/>
      <c r="E71" s="45"/>
      <c r="F71" s="45"/>
    </row>
    <row r="72" spans="2:6" ht="14.25" x14ac:dyDescent="0.2">
      <c r="B72" s="45"/>
      <c r="C72" s="160" t="s">
        <v>8</v>
      </c>
      <c r="D72" s="161"/>
      <c r="E72" s="162"/>
      <c r="F72" s="45"/>
    </row>
    <row r="73" spans="2:6" thickBot="1" x14ac:dyDescent="0.25">
      <c r="B73" s="45"/>
      <c r="C73" s="163"/>
      <c r="D73" s="164"/>
      <c r="E73" s="165"/>
      <c r="F73" s="45"/>
    </row>
    <row r="74" spans="2:6" ht="23.25" customHeight="1" x14ac:dyDescent="0.2">
      <c r="B74" s="45"/>
      <c r="C74" s="92"/>
      <c r="D74" s="93"/>
      <c r="E74" s="71"/>
      <c r="F74" s="45"/>
    </row>
    <row r="75" spans="2:6" ht="23.25" x14ac:dyDescent="0.35">
      <c r="B75" s="45"/>
      <c r="C75" s="63" t="s">
        <v>57</v>
      </c>
      <c r="D75" s="64" t="s">
        <v>72</v>
      </c>
      <c r="E75" s="62"/>
      <c r="F75" s="45"/>
    </row>
    <row r="76" spans="2:6" ht="15.75" x14ac:dyDescent="0.2">
      <c r="B76" s="45"/>
      <c r="C76" s="57"/>
      <c r="D76" s="55" t="s">
        <v>52</v>
      </c>
      <c r="E76" s="54">
        <f>'Cálculo Interno Precios'!H45</f>
        <v>12.5</v>
      </c>
      <c r="F76" s="45"/>
    </row>
    <row r="77" spans="2:6" ht="15.75" x14ac:dyDescent="0.2">
      <c r="B77" s="45"/>
      <c r="C77" s="57"/>
      <c r="D77" s="53" t="s">
        <v>11</v>
      </c>
      <c r="E77" s="54">
        <f>'Cálculo Interno Precios'!H46</f>
        <v>0</v>
      </c>
      <c r="F77" s="45"/>
    </row>
    <row r="78" spans="2:6" ht="15.75" x14ac:dyDescent="0.25">
      <c r="B78" s="45"/>
      <c r="C78" s="85"/>
      <c r="D78" s="53" t="s">
        <v>22</v>
      </c>
      <c r="E78" s="54">
        <f>'Cálculo Interno Precios'!H47</f>
        <v>25</v>
      </c>
      <c r="F78" s="45"/>
    </row>
    <row r="79" spans="2:6" ht="15.75" x14ac:dyDescent="0.25">
      <c r="B79" s="45"/>
      <c r="C79" s="85"/>
      <c r="D79" s="53" t="s">
        <v>28</v>
      </c>
      <c r="E79" s="54">
        <f>'Cálculo Interno Precios'!H48</f>
        <v>75</v>
      </c>
      <c r="F79" s="45"/>
    </row>
    <row r="80" spans="2:6" ht="15.75" customHeight="1" x14ac:dyDescent="0.25">
      <c r="B80" s="45"/>
      <c r="C80" s="85"/>
      <c r="D80" s="53" t="s">
        <v>21</v>
      </c>
      <c r="E80" s="54">
        <f>'Cálculo Interno Precios'!H49</f>
        <v>6.25</v>
      </c>
      <c r="F80" s="45"/>
    </row>
    <row r="81" spans="2:6" ht="16.5" customHeight="1" x14ac:dyDescent="0.25">
      <c r="B81" s="45"/>
      <c r="C81" s="94"/>
      <c r="D81" s="95" t="s">
        <v>72</v>
      </c>
      <c r="E81" s="96">
        <f>SUM(E77:E80)</f>
        <v>106.25</v>
      </c>
      <c r="F81" s="45"/>
    </row>
    <row r="82" spans="2:6" ht="16.5" thickBot="1" x14ac:dyDescent="0.3">
      <c r="B82" s="45"/>
      <c r="C82" s="69"/>
      <c r="D82" s="70"/>
      <c r="E82" s="62"/>
      <c r="F82" s="45"/>
    </row>
    <row r="83" spans="2:6" ht="15.75" x14ac:dyDescent="0.2">
      <c r="B83" s="45"/>
      <c r="C83" s="72"/>
      <c r="D83" s="73" t="s">
        <v>5</v>
      </c>
      <c r="E83" s="71"/>
      <c r="F83" s="45"/>
    </row>
    <row r="84" spans="2:6" x14ac:dyDescent="0.2">
      <c r="B84" s="45"/>
      <c r="C84" s="74"/>
      <c r="D84" s="75" t="s">
        <v>29</v>
      </c>
      <c r="E84" s="71"/>
      <c r="F84" s="45"/>
    </row>
    <row r="85" spans="2:6" x14ac:dyDescent="0.2">
      <c r="B85" s="45"/>
      <c r="C85" s="74"/>
      <c r="D85" s="75" t="s">
        <v>17</v>
      </c>
      <c r="E85" s="71"/>
      <c r="F85" s="45"/>
    </row>
    <row r="86" spans="2:6" ht="15.75" thickBot="1" x14ac:dyDescent="0.25">
      <c r="B86" s="45"/>
      <c r="C86" s="97"/>
      <c r="D86" s="98" t="s">
        <v>7</v>
      </c>
      <c r="E86" s="79"/>
      <c r="F86" s="45"/>
    </row>
    <row r="87" spans="2:6" x14ac:dyDescent="0.2">
      <c r="B87" s="45"/>
      <c r="C87" s="99"/>
      <c r="D87" s="100"/>
      <c r="E87" s="101"/>
      <c r="F87" s="45"/>
    </row>
    <row r="88" spans="2:6" ht="14.25" x14ac:dyDescent="0.2">
      <c r="B88" s="45"/>
      <c r="C88" s="45"/>
      <c r="D88" s="45"/>
      <c r="E88" s="45"/>
      <c r="F88" s="45"/>
    </row>
  </sheetData>
  <sheetProtection algorithmName="SHA-512" hashValue="LXOciuZyJO7MKZ8tZ51EvDjpXV4c6dfNq7fG0rC5g9wzyYOZrWUaPvoMDQuVruVSZd7tAnul3e5lX7qa0PTyNA==" saltValue="l1mjmBUa9QKUj2sDWVA2Vg==" spinCount="100000" sheet="1" formatCells="0" formatColumns="0" formatRows="0" insertColumns="0" insertRows="0" insertHyperlinks="0" sort="0" autoFilter="0" pivotTables="0"/>
  <mergeCells count="9">
    <mergeCell ref="C72:E73"/>
    <mergeCell ref="E3:F3"/>
    <mergeCell ref="B3:D3"/>
    <mergeCell ref="B1:F1"/>
    <mergeCell ref="B2:F2"/>
    <mergeCell ref="C54:E55"/>
    <mergeCell ref="B5:F5"/>
    <mergeCell ref="C7:E8"/>
    <mergeCell ref="B4:F4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F31"/>
  <sheetViews>
    <sheetView showGridLines="0" zoomScaleNormal="100" workbookViewId="0">
      <selection activeCell="B1" sqref="B1:C1"/>
    </sheetView>
  </sheetViews>
  <sheetFormatPr baseColWidth="10" defaultColWidth="11.42578125" defaultRowHeight="14.25" x14ac:dyDescent="0.2"/>
  <cols>
    <col min="1" max="1" width="2.140625" style="1" customWidth="1"/>
    <col min="2" max="2" width="6.42578125" style="3" customWidth="1"/>
    <col min="3" max="3" width="46.85546875" style="12" customWidth="1"/>
    <col min="4" max="4" width="15.42578125" style="1" hidden="1" customWidth="1"/>
    <col min="5" max="5" width="44.42578125" style="4" customWidth="1"/>
    <col min="6" max="6" width="7" style="1" customWidth="1"/>
    <col min="7" max="16384" width="11.42578125" style="1"/>
  </cols>
  <sheetData>
    <row r="1" spans="2:6" ht="168" customHeight="1" x14ac:dyDescent="0.2">
      <c r="B1" s="190" t="str">
        <f>'Cálculo Interno Precios'!A2</f>
        <v>COLOQUE AQUÍ EL NOMBRE DE SU EMPRESA</v>
      </c>
      <c r="C1" s="190"/>
      <c r="E1" s="191" t="s">
        <v>80</v>
      </c>
      <c r="F1" s="191"/>
    </row>
    <row r="2" spans="2:6" ht="15.75" customHeight="1" x14ac:dyDescent="0.2">
      <c r="B2" s="209" t="s">
        <v>92</v>
      </c>
      <c r="C2" s="209"/>
      <c r="D2" s="210"/>
      <c r="E2" s="210"/>
      <c r="F2" s="210"/>
    </row>
    <row r="3" spans="2:6" ht="25.5" customHeight="1" x14ac:dyDescent="0.2">
      <c r="B3" s="209" t="s">
        <v>93</v>
      </c>
      <c r="C3" s="209"/>
      <c r="D3" s="210"/>
      <c r="E3" s="210"/>
      <c r="F3" s="210"/>
    </row>
    <row r="4" spans="2:6" ht="16.5" customHeight="1" thickBot="1" x14ac:dyDescent="0.25">
      <c r="B4" s="105"/>
      <c r="C4" s="105"/>
      <c r="D4" s="104"/>
      <c r="E4" s="106"/>
      <c r="F4" s="106"/>
    </row>
    <row r="5" spans="2:6" ht="18.75" thickBot="1" x14ac:dyDescent="0.25">
      <c r="B5" s="211" t="s">
        <v>35</v>
      </c>
      <c r="C5" s="212"/>
      <c r="D5" s="212"/>
      <c r="E5" s="212"/>
      <c r="F5" s="213"/>
    </row>
    <row r="6" spans="2:6" ht="30" customHeight="1" x14ac:dyDescent="0.2">
      <c r="B6" s="1"/>
      <c r="E6" s="1"/>
    </row>
    <row r="7" spans="2:6" ht="36" customHeight="1" x14ac:dyDescent="0.2">
      <c r="B7" s="5"/>
      <c r="C7" s="192"/>
      <c r="D7" s="192"/>
      <c r="E7" s="192"/>
      <c r="F7" s="5"/>
    </row>
    <row r="8" spans="2:6" ht="20.25" customHeight="1" x14ac:dyDescent="0.2">
      <c r="B8" s="5"/>
      <c r="C8" s="13" t="s">
        <v>74</v>
      </c>
      <c r="D8" s="7"/>
      <c r="E8" s="8" t="s">
        <v>75</v>
      </c>
      <c r="F8" s="5"/>
    </row>
    <row r="9" spans="2:6" ht="20.25" customHeight="1" x14ac:dyDescent="0.2">
      <c r="B9" s="5"/>
      <c r="C9" s="14" t="s">
        <v>44</v>
      </c>
      <c r="D9" s="9"/>
      <c r="E9" s="10" t="s">
        <v>73</v>
      </c>
      <c r="F9" s="5"/>
    </row>
    <row r="10" spans="2:6" ht="20.25" customHeight="1" x14ac:dyDescent="0.2">
      <c r="B10" s="5"/>
      <c r="C10" s="14" t="s">
        <v>46</v>
      </c>
      <c r="D10" s="9"/>
      <c r="E10" s="10" t="s">
        <v>47</v>
      </c>
      <c r="F10" s="5"/>
    </row>
    <row r="11" spans="2:6" ht="16.5" thickBot="1" x14ac:dyDescent="0.25">
      <c r="B11" s="5"/>
      <c r="C11" s="193" t="s">
        <v>45</v>
      </c>
      <c r="D11" s="194"/>
      <c r="E11" s="11" t="s">
        <v>48</v>
      </c>
      <c r="F11" s="5"/>
    </row>
    <row r="12" spans="2:6" ht="24.75" customHeight="1" thickBot="1" x14ac:dyDescent="0.25">
      <c r="B12" s="5"/>
      <c r="C12" s="195" t="s">
        <v>43</v>
      </c>
      <c r="D12" s="196"/>
      <c r="E12" s="16" t="s">
        <v>77</v>
      </c>
      <c r="F12" s="5"/>
    </row>
    <row r="13" spans="2:6" ht="15.75" x14ac:dyDescent="0.2">
      <c r="B13" s="5"/>
      <c r="C13" s="188" t="str">
        <f>Servicios!D16</f>
        <v>Diseño de Logotipo</v>
      </c>
      <c r="D13" s="189"/>
      <c r="E13" s="17">
        <f>Servicios!E16</f>
        <v>81.25</v>
      </c>
      <c r="F13" s="5"/>
    </row>
    <row r="14" spans="2:6" ht="15.75" x14ac:dyDescent="0.2">
      <c r="B14" s="5"/>
      <c r="C14" s="184" t="str">
        <f>Servicios!D22</f>
        <v>Diseño de tarjeta o flyer</v>
      </c>
      <c r="D14" s="185"/>
      <c r="E14" s="17">
        <f>Servicios!E22</f>
        <v>28.75</v>
      </c>
      <c r="F14" s="5"/>
    </row>
    <row r="15" spans="2:6" ht="39" customHeight="1" x14ac:dyDescent="0.2">
      <c r="B15" s="5"/>
      <c r="C15" s="184" t="str">
        <f>Servicios!D31</f>
        <v>Campaña Publicitaria digital (web, blog o redes sociales)</v>
      </c>
      <c r="D15" s="185"/>
      <c r="E15" s="17">
        <f>Servicios!E31</f>
        <v>695</v>
      </c>
      <c r="F15" s="5"/>
    </row>
    <row r="16" spans="2:6" ht="15.75" x14ac:dyDescent="0.2">
      <c r="B16" s="5"/>
      <c r="C16" s="184" t="str">
        <f>Servicios!D38</f>
        <v>Diseño Editorial</v>
      </c>
      <c r="D16" s="185"/>
      <c r="E16" s="17">
        <f>Servicios!E38</f>
        <v>106.25</v>
      </c>
      <c r="F16" s="5"/>
    </row>
    <row r="17" spans="2:6" ht="15.75" x14ac:dyDescent="0.2">
      <c r="B17" s="5"/>
      <c r="C17" s="184" t="str">
        <f>Servicios!D46</f>
        <v>Publicidad impresa</v>
      </c>
      <c r="D17" s="185"/>
      <c r="E17" s="17">
        <f>Servicios!E46</f>
        <v>131.25</v>
      </c>
      <c r="F17" s="5"/>
    </row>
    <row r="18" spans="2:6" ht="15.75" x14ac:dyDescent="0.2">
      <c r="B18" s="5"/>
      <c r="C18" s="184" t="str">
        <f>Servicios!D62</f>
        <v>Producción de Video</v>
      </c>
      <c r="D18" s="185"/>
      <c r="E18" s="17">
        <f>Servicios!E62</f>
        <v>187.5</v>
      </c>
      <c r="F18" s="5"/>
    </row>
    <row r="19" spans="2:6" ht="15.75" x14ac:dyDescent="0.2">
      <c r="B19" s="5"/>
      <c r="C19" s="184" t="str">
        <f>Servicios!D81</f>
        <v>Diseño Web a medida</v>
      </c>
      <c r="D19" s="185"/>
      <c r="E19" s="17">
        <f>Servicios!E81</f>
        <v>106.25</v>
      </c>
      <c r="F19" s="5"/>
    </row>
    <row r="20" spans="2:6" ht="15.75" x14ac:dyDescent="0.25">
      <c r="B20" s="5"/>
      <c r="C20" s="186"/>
      <c r="D20" s="187"/>
      <c r="E20" s="17"/>
      <c r="F20" s="5"/>
    </row>
    <row r="21" spans="2:6" ht="15.75" x14ac:dyDescent="0.25">
      <c r="B21" s="5"/>
      <c r="C21" s="186"/>
      <c r="D21" s="187"/>
      <c r="E21" s="17"/>
      <c r="F21" s="5"/>
    </row>
    <row r="22" spans="2:6" ht="15.75" x14ac:dyDescent="0.25">
      <c r="B22" s="5"/>
      <c r="C22" s="186"/>
      <c r="D22" s="187"/>
      <c r="E22" s="17"/>
      <c r="F22" s="5"/>
    </row>
    <row r="23" spans="2:6" ht="15.75" x14ac:dyDescent="0.25">
      <c r="B23" s="5"/>
      <c r="C23" s="186"/>
      <c r="D23" s="187"/>
      <c r="E23" s="17"/>
      <c r="F23" s="5"/>
    </row>
    <row r="24" spans="2:6" ht="15.75" x14ac:dyDescent="0.25">
      <c r="B24" s="5"/>
      <c r="C24" s="186"/>
      <c r="D24" s="187"/>
      <c r="E24" s="17"/>
      <c r="F24" s="5"/>
    </row>
    <row r="25" spans="2:6" ht="15.75" x14ac:dyDescent="0.25">
      <c r="B25" s="5"/>
      <c r="C25" s="186"/>
      <c r="D25" s="187"/>
      <c r="E25" s="17"/>
      <c r="F25" s="5"/>
    </row>
    <row r="26" spans="2:6" ht="16.5" thickBot="1" x14ac:dyDescent="0.3">
      <c r="B26" s="5"/>
      <c r="C26" s="18"/>
      <c r="D26" s="19"/>
      <c r="E26" s="20"/>
      <c r="F26" s="5"/>
    </row>
    <row r="27" spans="2:6" ht="22.5" customHeight="1" thickBot="1" x14ac:dyDescent="0.25">
      <c r="B27" s="5"/>
      <c r="C27" s="200" t="s">
        <v>4</v>
      </c>
      <c r="D27" s="201"/>
      <c r="E27" s="202"/>
      <c r="F27" s="5"/>
    </row>
    <row r="28" spans="2:6" ht="27.75" customHeight="1" x14ac:dyDescent="0.2">
      <c r="B28" s="5"/>
      <c r="C28" s="197" t="s">
        <v>76</v>
      </c>
      <c r="D28" s="198"/>
      <c r="E28" s="199"/>
      <c r="F28" s="2"/>
    </row>
    <row r="29" spans="2:6" ht="153" customHeight="1" x14ac:dyDescent="0.2">
      <c r="B29" s="5"/>
      <c r="C29" s="206" t="s">
        <v>91</v>
      </c>
      <c r="D29" s="207"/>
      <c r="E29" s="208"/>
      <c r="F29" s="2"/>
    </row>
    <row r="30" spans="2:6" ht="25.5" customHeight="1" thickBot="1" x14ac:dyDescent="0.25">
      <c r="B30" s="5"/>
      <c r="C30" s="203" t="s">
        <v>27</v>
      </c>
      <c r="D30" s="204"/>
      <c r="E30" s="205"/>
      <c r="F30" s="2"/>
    </row>
    <row r="31" spans="2:6" x14ac:dyDescent="0.2">
      <c r="B31" s="5"/>
      <c r="C31" s="15"/>
      <c r="D31" s="2"/>
      <c r="E31" s="6"/>
      <c r="F31" s="2"/>
    </row>
  </sheetData>
  <mergeCells count="27">
    <mergeCell ref="C28:E28"/>
    <mergeCell ref="C27:E27"/>
    <mergeCell ref="C30:E30"/>
    <mergeCell ref="C23:D23"/>
    <mergeCell ref="C24:D24"/>
    <mergeCell ref="C25:D25"/>
    <mergeCell ref="C29:E29"/>
    <mergeCell ref="B1:C1"/>
    <mergeCell ref="E1:F1"/>
    <mergeCell ref="C7:E7"/>
    <mergeCell ref="C11:D11"/>
    <mergeCell ref="C12:D12"/>
    <mergeCell ref="B3:C3"/>
    <mergeCell ref="B2:C2"/>
    <mergeCell ref="D2:F2"/>
    <mergeCell ref="D3:F3"/>
    <mergeCell ref="B5:F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ignoredErrors>
    <ignoredError sqref="E8: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Interno Precios</vt:lpstr>
      <vt:lpstr>Servicios</vt:lpstr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Santiago Fabian Barriga Fray</cp:lastModifiedBy>
  <cp:lastPrinted>2024-06-22T17:35:30Z</cp:lastPrinted>
  <dcterms:created xsi:type="dcterms:W3CDTF">2015-01-12T12:21:19Z</dcterms:created>
  <dcterms:modified xsi:type="dcterms:W3CDTF">2024-06-22T22:54:48Z</dcterms:modified>
</cp:coreProperties>
</file>