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3BC10C-9317-4B82-9392-35AF7604737A}" xr6:coauthVersionLast="47" xr6:coauthVersionMax="47" xr10:uidLastSave="{00000000-0000-0000-0000-000000000000}"/>
  <bookViews>
    <workbookView xWindow="-108" yWindow="-108" windowWidth="23256" windowHeight="12456" tabRatio="676" xr2:uid="{00000000-000D-0000-FFFF-FFFF00000000}"/>
  </bookViews>
  <sheets>
    <sheet name="PLANTAS" sheetId="63" r:id="rId1"/>
    <sheet name="ANEXO FOTOGRAFICO" sheetId="61" r:id="rId2"/>
    <sheet name="FICHA Nº 31" sheetId="65" r:id="rId3"/>
  </sheets>
  <definedNames>
    <definedName name="_xlnm.Print_Area" localSheetId="1">'ANEXO FOTOGRAFICO'!$A$1:$E$12</definedName>
    <definedName name="_xlnm.Print_Area" localSheetId="2">'FICHA Nº 31'!$D$2:$GX$208</definedName>
    <definedName name="_xlnm.Print_Area" localSheetId="0">PLANTAS!$A$1:$E$12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0" i="65" l="1"/>
  <c r="AH50" i="65"/>
  <c r="AQ50" i="65"/>
  <c r="X55" i="65"/>
  <c r="AH55" i="65"/>
  <c r="AQ55" i="65"/>
  <c r="X60" i="65"/>
  <c r="AH60" i="65"/>
  <c r="AQ60" i="65"/>
  <c r="X65" i="65"/>
  <c r="AH65" i="65"/>
  <c r="AQ65" i="65"/>
  <c r="HA235" i="65"/>
  <c r="GZ235" i="65"/>
  <c r="HA234" i="65"/>
  <c r="HA233" i="65"/>
  <c r="HB232" i="65"/>
  <c r="HB231" i="65"/>
  <c r="HB230" i="65"/>
  <c r="HA230" i="65" s="1"/>
  <c r="HB229" i="65"/>
  <c r="HB228" i="65"/>
  <c r="HB227" i="65"/>
  <c r="HA226" i="65"/>
  <c r="HA225" i="65"/>
  <c r="HA224" i="65"/>
  <c r="HA223" i="65"/>
  <c r="HA222" i="65"/>
  <c r="HA221" i="65"/>
  <c r="HA220" i="65"/>
  <c r="HA219" i="65"/>
  <c r="HA218" i="65"/>
  <c r="HB216" i="65"/>
  <c r="HB215" i="65"/>
  <c r="HB214" i="65"/>
  <c r="HA213" i="65"/>
  <c r="GZ213" i="65"/>
  <c r="HA212" i="65"/>
  <c r="GZ212" i="65"/>
  <c r="HA211" i="65"/>
  <c r="HA210" i="65"/>
  <c r="HA209" i="65"/>
  <c r="GZ209" i="65"/>
  <c r="HA208" i="65"/>
  <c r="GZ208" i="65"/>
  <c r="HT44" i="65"/>
  <c r="HV44" i="65" s="1"/>
  <c r="HU43" i="65"/>
  <c r="HA43" i="65"/>
  <c r="GZ43" i="65"/>
  <c r="HV42" i="65"/>
  <c r="HU42" i="65"/>
  <c r="HA42" i="65"/>
  <c r="GZ42" i="65"/>
  <c r="JH41" i="65"/>
  <c r="JJ41" i="65" s="1"/>
  <c r="JE41" i="65"/>
  <c r="JF41" i="65" s="1"/>
  <c r="JB41" i="65"/>
  <c r="JD41" i="65" s="1"/>
  <c r="IY41" i="65"/>
  <c r="IV41" i="65"/>
  <c r="IX41" i="65" s="1"/>
  <c r="IS41" i="65"/>
  <c r="IT41" i="65" s="1"/>
  <c r="IP41" i="65"/>
  <c r="IR41" i="65" s="1"/>
  <c r="IM41" i="65"/>
  <c r="IJ41" i="65"/>
  <c r="IL41" i="65" s="1"/>
  <c r="IH41" i="65"/>
  <c r="II41" i="65" s="1"/>
  <c r="HT41" i="65"/>
  <c r="HJ41" i="65"/>
  <c r="HA41" i="65"/>
  <c r="GZ41" i="65"/>
  <c r="JH40" i="65"/>
  <c r="JJ40" i="65" s="1"/>
  <c r="JE40" i="65"/>
  <c r="JG40" i="65" s="1"/>
  <c r="JB40" i="65"/>
  <c r="JD40" i="65" s="1"/>
  <c r="IY40" i="65"/>
  <c r="IV40" i="65"/>
  <c r="IX40" i="65" s="1"/>
  <c r="IS40" i="65"/>
  <c r="IU40" i="65" s="1"/>
  <c r="IP40" i="65"/>
  <c r="IR40" i="65" s="1"/>
  <c r="IM40" i="65"/>
  <c r="IJ40" i="65"/>
  <c r="IL40" i="65" s="1"/>
  <c r="IH40" i="65"/>
  <c r="II40" i="65" s="1"/>
  <c r="HU40" i="65"/>
  <c r="HI40" i="65"/>
  <c r="HA40" i="65"/>
  <c r="GZ40" i="65"/>
  <c r="JH39" i="65"/>
  <c r="JJ39" i="65" s="1"/>
  <c r="JE39" i="65"/>
  <c r="JB39" i="65"/>
  <c r="JC39" i="65" s="1"/>
  <c r="JA39" i="65"/>
  <c r="IY39" i="65"/>
  <c r="IZ39" i="65" s="1"/>
  <c r="IV39" i="65"/>
  <c r="IX39" i="65" s="1"/>
  <c r="IS39" i="65"/>
  <c r="IP39" i="65"/>
  <c r="IR39" i="65" s="1"/>
  <c r="IM39" i="65"/>
  <c r="IN39" i="65" s="1"/>
  <c r="IJ39" i="65"/>
  <c r="IL39" i="65" s="1"/>
  <c r="IH39" i="65"/>
  <c r="II39" i="65" s="1"/>
  <c r="HV39" i="65"/>
  <c r="HT39" i="65"/>
  <c r="HU39" i="65" s="1"/>
  <c r="HI39" i="65"/>
  <c r="HJ39" i="65" s="1"/>
  <c r="JH38" i="65"/>
  <c r="JI38" i="65" s="1"/>
  <c r="JE38" i="65"/>
  <c r="JG38" i="65" s="1"/>
  <c r="JB38" i="65"/>
  <c r="IY38" i="65"/>
  <c r="JA38" i="65" s="1"/>
  <c r="IV38" i="65"/>
  <c r="IW38" i="65" s="1"/>
  <c r="IS38" i="65"/>
  <c r="IU38" i="65" s="1"/>
  <c r="IP38" i="65"/>
  <c r="IM38" i="65"/>
  <c r="IO38" i="65" s="1"/>
  <c r="IL38" i="65"/>
  <c r="IJ38" i="65"/>
  <c r="IK38" i="65" s="1"/>
  <c r="IH38" i="65"/>
  <c r="II38" i="65" s="1"/>
  <c r="HU38" i="65"/>
  <c r="HI38" i="65"/>
  <c r="HJ38" i="65" s="1"/>
  <c r="HD38" i="65"/>
  <c r="JH37" i="65"/>
  <c r="JJ37" i="65" s="1"/>
  <c r="JE37" i="65"/>
  <c r="JC37" i="65"/>
  <c r="JB37" i="65"/>
  <c r="JD37" i="65" s="1"/>
  <c r="IY37" i="65"/>
  <c r="JA37" i="65" s="1"/>
  <c r="IV37" i="65"/>
  <c r="IX37" i="65" s="1"/>
  <c r="IS37" i="65"/>
  <c r="IP37" i="65"/>
  <c r="IR37" i="65" s="1"/>
  <c r="IM37" i="65"/>
  <c r="IO37" i="65" s="1"/>
  <c r="IK37" i="65"/>
  <c r="IJ37" i="65"/>
  <c r="IL37" i="65" s="1"/>
  <c r="IH37" i="65"/>
  <c r="II37" i="65" s="1"/>
  <c r="IA37" i="65"/>
  <c r="HT37" i="65"/>
  <c r="HV37" i="65" s="1"/>
  <c r="HI37" i="65"/>
  <c r="HJ37" i="65" s="1"/>
  <c r="GZ37" i="65"/>
  <c r="JH36" i="65"/>
  <c r="JJ36" i="65" s="1"/>
  <c r="JE36" i="65"/>
  <c r="JG36" i="65" s="1"/>
  <c r="JB36" i="65"/>
  <c r="JD36" i="65" s="1"/>
  <c r="IY36" i="65"/>
  <c r="IX36" i="65"/>
  <c r="IW36" i="65"/>
  <c r="IV36" i="65"/>
  <c r="IS36" i="65"/>
  <c r="IU36" i="65" s="1"/>
  <c r="IP36" i="65"/>
  <c r="IR36" i="65" s="1"/>
  <c r="IM36" i="65"/>
  <c r="IJ36" i="65"/>
  <c r="IL36" i="65" s="1"/>
  <c r="IH36" i="65"/>
  <c r="II36" i="65" s="1"/>
  <c r="HU36" i="65"/>
  <c r="HI36" i="65"/>
  <c r="HJ36" i="65" s="1"/>
  <c r="GZ36" i="65"/>
  <c r="JH35" i="65"/>
  <c r="JE35" i="65"/>
  <c r="JG35" i="65" s="1"/>
  <c r="JB35" i="65"/>
  <c r="JC35" i="65" s="1"/>
  <c r="IY35" i="65"/>
  <c r="JA35" i="65" s="1"/>
  <c r="IV35" i="65"/>
  <c r="IS35" i="65"/>
  <c r="IU35" i="65" s="1"/>
  <c r="IP35" i="65"/>
  <c r="IQ35" i="65" s="1"/>
  <c r="IM35" i="65"/>
  <c r="IO35" i="65" s="1"/>
  <c r="IJ35" i="65"/>
  <c r="IH35" i="65"/>
  <c r="II35" i="65" s="1"/>
  <c r="IA35" i="65"/>
  <c r="IB35" i="65" s="1"/>
  <c r="HT35" i="65"/>
  <c r="HV35" i="65" s="1"/>
  <c r="GZ35" i="65"/>
  <c r="JH34" i="65"/>
  <c r="JJ34" i="65" s="1"/>
  <c r="JE34" i="65"/>
  <c r="JD34" i="65"/>
  <c r="JB34" i="65"/>
  <c r="JC34" i="65" s="1"/>
  <c r="IY34" i="65"/>
  <c r="JA34" i="65" s="1"/>
  <c r="IV34" i="65"/>
  <c r="IX34" i="65" s="1"/>
  <c r="IS34" i="65"/>
  <c r="IP34" i="65"/>
  <c r="IQ34" i="65" s="1"/>
  <c r="IM34" i="65"/>
  <c r="IO34" i="65" s="1"/>
  <c r="IJ34" i="65"/>
  <c r="IL34" i="65" s="1"/>
  <c r="IH34" i="65"/>
  <c r="II34" i="65" s="1"/>
  <c r="HU34" i="65"/>
  <c r="HD34" i="65"/>
  <c r="GZ34" i="65"/>
  <c r="JH33" i="65"/>
  <c r="JJ33" i="65" s="1"/>
  <c r="JE33" i="65"/>
  <c r="JG33" i="65" s="1"/>
  <c r="JB33" i="65"/>
  <c r="IY33" i="65"/>
  <c r="JA33" i="65" s="1"/>
  <c r="IV33" i="65"/>
  <c r="IX33" i="65" s="1"/>
  <c r="IT33" i="65"/>
  <c r="IS33" i="65"/>
  <c r="IU33" i="65" s="1"/>
  <c r="IP33" i="65"/>
  <c r="IM33" i="65"/>
  <c r="IN33" i="65" s="1"/>
  <c r="IK33" i="65"/>
  <c r="IJ33" i="65"/>
  <c r="IL33" i="65" s="1"/>
  <c r="IH33" i="65"/>
  <c r="II33" i="65" s="1"/>
  <c r="IA33" i="65"/>
  <c r="IB33" i="65" s="1"/>
  <c r="HT33" i="65"/>
  <c r="HV33" i="65" s="1"/>
  <c r="JH32" i="65"/>
  <c r="JJ32" i="65" s="1"/>
  <c r="JE32" i="65"/>
  <c r="JG32" i="65" s="1"/>
  <c r="JB32" i="65"/>
  <c r="JA32" i="65"/>
  <c r="IY32" i="65"/>
  <c r="IZ32" i="65" s="1"/>
  <c r="IV32" i="65"/>
  <c r="IX32" i="65" s="1"/>
  <c r="IS32" i="65"/>
  <c r="IU32" i="65" s="1"/>
  <c r="IP32" i="65"/>
  <c r="IM32" i="65"/>
  <c r="IN32" i="65" s="1"/>
  <c r="IJ32" i="65"/>
  <c r="IL32" i="65" s="1"/>
  <c r="IH32" i="65"/>
  <c r="II32" i="65" s="1"/>
  <c r="HU32" i="65"/>
  <c r="HB32" i="65"/>
  <c r="IA31" i="65"/>
  <c r="IB31" i="65" s="1"/>
  <c r="HU31" i="65"/>
  <c r="HT31" i="65"/>
  <c r="HV31" i="65" s="1"/>
  <c r="HM31" i="65"/>
  <c r="HB31" i="65"/>
  <c r="HE31" i="65" s="1"/>
  <c r="IB30" i="65"/>
  <c r="HV30" i="65"/>
  <c r="HU30" i="65"/>
  <c r="HU29" i="65"/>
  <c r="HM29" i="65"/>
  <c r="HN29" i="65" s="1"/>
  <c r="HI29" i="65"/>
  <c r="HB29" i="65"/>
  <c r="HE29" i="65" s="1"/>
  <c r="IA28" i="65"/>
  <c r="IB28" i="65" s="1"/>
  <c r="HT28" i="65"/>
  <c r="HV28" i="65" s="1"/>
  <c r="HM28" i="65"/>
  <c r="HN28" i="65" s="1"/>
  <c r="HI28" i="65"/>
  <c r="HJ28" i="65" s="1"/>
  <c r="HB28" i="65"/>
  <c r="HC28" i="65" s="1"/>
  <c r="HU27" i="65"/>
  <c r="HM27" i="65"/>
  <c r="HN27" i="65" s="1"/>
  <c r="HI27" i="65"/>
  <c r="HJ27" i="65" s="1"/>
  <c r="IB26" i="65"/>
  <c r="HV26" i="65"/>
  <c r="HU26" i="65"/>
  <c r="IA25" i="65"/>
  <c r="IB25" i="65" s="1"/>
  <c r="HT25" i="65"/>
  <c r="HV25" i="65" s="1"/>
  <c r="HV24" i="65"/>
  <c r="HU24" i="65"/>
  <c r="HU23" i="65"/>
  <c r="HB23" i="65"/>
  <c r="HE23" i="65" s="1"/>
  <c r="HV22" i="65"/>
  <c r="HU22" i="65"/>
  <c r="HE22" i="65"/>
  <c r="HC22" i="65"/>
  <c r="IA21" i="65"/>
  <c r="IB21" i="65" s="1"/>
  <c r="HT21" i="65"/>
  <c r="HV21" i="65" s="1"/>
  <c r="HB21" i="65"/>
  <c r="HE21" i="65" s="1"/>
  <c r="HU20" i="65"/>
  <c r="HN20" i="65"/>
  <c r="HL20" i="65"/>
  <c r="HJ20" i="65"/>
  <c r="HB20" i="65"/>
  <c r="HE20" i="65" s="1"/>
  <c r="IB19" i="65"/>
  <c r="HV19" i="65"/>
  <c r="HU19" i="65"/>
  <c r="HE19" i="65"/>
  <c r="HC19" i="65"/>
  <c r="IA18" i="65"/>
  <c r="IB18" i="65" s="1"/>
  <c r="HV18" i="65"/>
  <c r="HT18" i="65"/>
  <c r="HU18" i="65" s="1"/>
  <c r="HN18" i="65"/>
  <c r="HL18" i="65"/>
  <c r="HJ18" i="65"/>
  <c r="HC18" i="65"/>
  <c r="HB18" i="65"/>
  <c r="HE18" i="65" s="1"/>
  <c r="HU17" i="65"/>
  <c r="HN17" i="65"/>
  <c r="HL17" i="65"/>
  <c r="HJ17" i="65"/>
  <c r="HB17" i="65"/>
  <c r="HC17" i="65" s="1"/>
  <c r="IA15" i="65"/>
  <c r="IB15" i="65" s="1"/>
  <c r="HT15" i="65"/>
  <c r="HV15" i="65" s="1"/>
  <c r="HN15" i="65"/>
  <c r="HL15" i="65"/>
  <c r="HJ15" i="65"/>
  <c r="HB15" i="65"/>
  <c r="HE15" i="65" s="1"/>
  <c r="HU14" i="65"/>
  <c r="IA13" i="65"/>
  <c r="IB13" i="65" s="1"/>
  <c r="HT13" i="65"/>
  <c r="HV13" i="65" s="1"/>
  <c r="HB13" i="65"/>
  <c r="HU12" i="65"/>
  <c r="HC12" i="65"/>
  <c r="HB12" i="65"/>
  <c r="IA11" i="65"/>
  <c r="IB11" i="65" s="1"/>
  <c r="HT11" i="65"/>
  <c r="HV11" i="65" s="1"/>
  <c r="HK11" i="65"/>
  <c r="HB11" i="65"/>
  <c r="HK10" i="65"/>
  <c r="HB10" i="65"/>
  <c r="HK9" i="65"/>
  <c r="HT6" i="65"/>
  <c r="HU6" i="65" s="1"/>
  <c r="HT5" i="65"/>
  <c r="HU25" i="65" l="1"/>
  <c r="IQ37" i="65"/>
  <c r="IZ34" i="65"/>
  <c r="IK36" i="65"/>
  <c r="HC20" i="65"/>
  <c r="JD35" i="65"/>
  <c r="JG41" i="65"/>
  <c r="IT36" i="65"/>
  <c r="IW32" i="65"/>
  <c r="IO33" i="65"/>
  <c r="HU15" i="65"/>
  <c r="IU41" i="65"/>
  <c r="HU11" i="65"/>
  <c r="HE28" i="65"/>
  <c r="IO32" i="65"/>
  <c r="IR34" i="65"/>
  <c r="IN35" i="65"/>
  <c r="JJ38" i="65"/>
  <c r="IK39" i="65"/>
  <c r="IR35" i="65"/>
  <c r="GZ38" i="65"/>
  <c r="HD35" i="65" s="1"/>
  <c r="IO39" i="65"/>
  <c r="JD39" i="65"/>
  <c r="HK12" i="65"/>
  <c r="IZ33" i="65"/>
  <c r="HU21" i="65"/>
  <c r="JI32" i="65"/>
  <c r="JF36" i="65"/>
  <c r="IX38" i="65"/>
  <c r="HO20" i="65"/>
  <c r="IK32" i="65"/>
  <c r="HU33" i="65"/>
  <c r="IN34" i="65"/>
  <c r="JI36" i="65"/>
  <c r="GZ44" i="65"/>
  <c r="HD36" i="65" s="1"/>
  <c r="HA227" i="65"/>
  <c r="HC21" i="65"/>
  <c r="HU28" i="65"/>
  <c r="HC29" i="65"/>
  <c r="HD28" i="65" s="1"/>
  <c r="HC31" i="65"/>
  <c r="HD29" i="65" s="1"/>
  <c r="IW33" i="65"/>
  <c r="JI33" i="65"/>
  <c r="IK34" i="65"/>
  <c r="HU35" i="65"/>
  <c r="IT35" i="65"/>
  <c r="JF35" i="65"/>
  <c r="HU37" i="65"/>
  <c r="IN37" i="65"/>
  <c r="IZ37" i="65"/>
  <c r="IN38" i="65"/>
  <c r="IZ38" i="65"/>
  <c r="IQ39" i="65"/>
  <c r="IW39" i="65"/>
  <c r="IK40" i="65"/>
  <c r="IW40" i="65"/>
  <c r="JI40" i="65"/>
  <c r="HU44" i="65"/>
  <c r="HA214" i="65"/>
  <c r="HL9" i="65"/>
  <c r="A29" i="65" s="1"/>
  <c r="HC15" i="65"/>
  <c r="HC10" i="65"/>
  <c r="HE17" i="65"/>
  <c r="HE25" i="65" s="1"/>
  <c r="JF32" i="65"/>
  <c r="IW34" i="65"/>
  <c r="IT40" i="65"/>
  <c r="JF40" i="65"/>
  <c r="IK41" i="65"/>
  <c r="IW41" i="65"/>
  <c r="JI41" i="65"/>
  <c r="HA44" i="65"/>
  <c r="HD37" i="65" s="1"/>
  <c r="HV5" i="65"/>
  <c r="HO18" i="65"/>
  <c r="B60" i="65" s="1"/>
  <c r="HL21" i="65"/>
  <c r="HO17" i="65"/>
  <c r="HN21" i="65"/>
  <c r="HO15" i="65"/>
  <c r="IC11" i="65"/>
  <c r="HO25" i="65"/>
  <c r="IR32" i="65"/>
  <c r="IQ32" i="65"/>
  <c r="JJ35" i="65"/>
  <c r="JI35" i="65"/>
  <c r="JA36" i="65"/>
  <c r="IZ36" i="65"/>
  <c r="JG37" i="65"/>
  <c r="JF37" i="65"/>
  <c r="JD38" i="65"/>
  <c r="JC38" i="65"/>
  <c r="JA41" i="65"/>
  <c r="IZ41" i="65"/>
  <c r="HU13" i="65"/>
  <c r="HC23" i="65"/>
  <c r="JD32" i="65"/>
  <c r="JC32" i="65"/>
  <c r="JF33" i="65"/>
  <c r="JI34" i="65"/>
  <c r="IZ35" i="65"/>
  <c r="IQ36" i="65"/>
  <c r="IW37" i="65"/>
  <c r="IT38" i="65"/>
  <c r="JI39" i="65"/>
  <c r="IQ40" i="65"/>
  <c r="HV41" i="65"/>
  <c r="HU41" i="65"/>
  <c r="IQ41" i="65"/>
  <c r="HU5" i="65"/>
  <c r="HU7" i="65" s="1"/>
  <c r="HK25" i="65"/>
  <c r="IT32" i="65"/>
  <c r="IR33" i="65"/>
  <c r="IQ33" i="65"/>
  <c r="IU34" i="65"/>
  <c r="IT34" i="65"/>
  <c r="IL35" i="65"/>
  <c r="IK35" i="65"/>
  <c r="JC36" i="65"/>
  <c r="JI37" i="65"/>
  <c r="JF38" i="65"/>
  <c r="IU39" i="65"/>
  <c r="IT39" i="65"/>
  <c r="JC40" i="65"/>
  <c r="JC41" i="65"/>
  <c r="JA40" i="65"/>
  <c r="IZ40" i="65"/>
  <c r="HJ21" i="65"/>
  <c r="HE32" i="65"/>
  <c r="HC32" i="65"/>
  <c r="HD31" i="65" s="1"/>
  <c r="HF28" i="65" s="1"/>
  <c r="JD33" i="65"/>
  <c r="JC33" i="65"/>
  <c r="JG34" i="65"/>
  <c r="JF34" i="65"/>
  <c r="IX35" i="65"/>
  <c r="IW35" i="65"/>
  <c r="HM36" i="65"/>
  <c r="IO36" i="65"/>
  <c r="IN36" i="65"/>
  <c r="IU37" i="65"/>
  <c r="IT37" i="65"/>
  <c r="IR38" i="65"/>
  <c r="IQ38" i="65"/>
  <c r="JG39" i="65"/>
  <c r="JF39" i="65"/>
  <c r="IO40" i="65"/>
  <c r="IN40" i="65"/>
  <c r="IO41" i="65"/>
  <c r="IN41" i="65"/>
  <c r="HA217" i="65"/>
  <c r="HF15" i="65" l="1"/>
  <c r="HE33" i="65"/>
  <c r="V25" i="65" s="1"/>
  <c r="B65" i="65"/>
  <c r="A65" i="65"/>
  <c r="C65" i="65" s="1"/>
  <c r="JK37" i="65"/>
  <c r="A55" i="65"/>
  <c r="JK32" i="65"/>
  <c r="JK33" i="65"/>
  <c r="A60" i="65"/>
  <c r="HX11" i="65"/>
  <c r="JK35" i="65"/>
  <c r="JK38" i="65"/>
  <c r="JK34" i="65"/>
  <c r="JK39" i="65"/>
  <c r="B50" i="65"/>
  <c r="B55" i="65"/>
  <c r="C55" i="65" s="1"/>
  <c r="HP17" i="65"/>
  <c r="C60" i="65"/>
  <c r="A50" i="65"/>
  <c r="JK41" i="65"/>
  <c r="DI21" i="65"/>
  <c r="CF20" i="65"/>
  <c r="A20" i="65"/>
  <c r="CF21" i="65"/>
  <c r="DI20" i="65"/>
  <c r="BA21" i="65"/>
  <c r="BA20" i="65"/>
  <c r="HP15" i="65"/>
  <c r="HO21" i="65"/>
  <c r="JK40" i="65"/>
  <c r="JK36" i="65"/>
  <c r="EC194" i="65"/>
  <c r="A194" i="65"/>
  <c r="EJ194" i="65"/>
  <c r="HP18" i="65"/>
  <c r="CF25" i="65" l="1"/>
  <c r="BA25" i="65"/>
  <c r="DI25" i="65"/>
  <c r="C50" i="65"/>
  <c r="HQ15" i="65"/>
  <c r="HF36" i="65" s="1"/>
  <c r="HD39" i="65" s="1"/>
</calcChain>
</file>

<file path=xl/sharedStrings.xml><?xml version="1.0" encoding="utf-8"?>
<sst xmlns="http://schemas.openxmlformats.org/spreadsheetml/2006/main" count="312" uniqueCount="272">
  <si>
    <t>UNIVERSIDAD NACIONAL DE CHIMBORAZO</t>
  </si>
  <si>
    <t>N° de Ficha</t>
  </si>
  <si>
    <t xml:space="preserve">CARRERA DE ARQUITECTURA </t>
  </si>
  <si>
    <t>PLANTAS ESQUEMATICAS (BIENES INMUEBLES)</t>
  </si>
  <si>
    <t>0031</t>
  </si>
  <si>
    <t>Valores del Inmueble</t>
  </si>
  <si>
    <t>1. INFORMACION GENERAL DE LA EDIFICACION</t>
  </si>
  <si>
    <t>FOTOGRAFÍA</t>
  </si>
  <si>
    <t>FICHA INCOMPLETA</t>
  </si>
  <si>
    <t>2.2 Nivel de inversion</t>
  </si>
  <si>
    <t>2.10 Accesibilidad para personas con discapacidad y movilidad reducida</t>
  </si>
  <si>
    <t>Amenazas</t>
  </si>
  <si>
    <t>1.1 Identificación y Localización</t>
  </si>
  <si>
    <t>Bien Inmueble Patrimonial</t>
  </si>
  <si>
    <t>Tipo de Inmueble</t>
  </si>
  <si>
    <t>Código de Bien Inmueble Inventariado</t>
  </si>
  <si>
    <t>Bien Inmueble Contemporáneo</t>
  </si>
  <si>
    <t>Código Inmueble Inventariado</t>
  </si>
  <si>
    <t>Clave Catastral:</t>
  </si>
  <si>
    <t>Parroquia:</t>
  </si>
  <si>
    <t>Código Inmueble No Inventariado</t>
  </si>
  <si>
    <t>Calle Principal:</t>
  </si>
  <si>
    <t>Barrio:</t>
  </si>
  <si>
    <t>2.3 Estado de Conservación</t>
  </si>
  <si>
    <t>Bueno</t>
  </si>
  <si>
    <t>Regular</t>
  </si>
  <si>
    <t>Malo</t>
  </si>
  <si>
    <t>Intersección:</t>
  </si>
  <si>
    <t>Nº</t>
  </si>
  <si>
    <t>1.2 Regimen de Propiedad</t>
  </si>
  <si>
    <t>Cubierta</t>
  </si>
  <si>
    <t>Propietario:</t>
  </si>
  <si>
    <t>Año de const:</t>
  </si>
  <si>
    <t>Coordenadas WGS_84 Z:17S :</t>
  </si>
  <si>
    <t>X(Este):</t>
  </si>
  <si>
    <t>Y(Norte):</t>
  </si>
  <si>
    <t>Z(Altitud):</t>
  </si>
  <si>
    <t>Estructura</t>
  </si>
  <si>
    <t>1.2 Régimen de Propiedad</t>
  </si>
  <si>
    <t>Fachada</t>
  </si>
  <si>
    <t>Público</t>
  </si>
  <si>
    <t>Estatal</t>
  </si>
  <si>
    <t>Municipal</t>
  </si>
  <si>
    <t>Militar</t>
  </si>
  <si>
    <t xml:space="preserve">Otro: </t>
  </si>
  <si>
    <t>Mantenimiento</t>
  </si>
  <si>
    <t>Privado</t>
  </si>
  <si>
    <t>Religioso</t>
  </si>
  <si>
    <t>Comunal</t>
  </si>
  <si>
    <t>Particular</t>
  </si>
  <si>
    <t>1.3 Tipo de Tenencia</t>
  </si>
  <si>
    <t>Propio</t>
  </si>
  <si>
    <t>Arrendado</t>
  </si>
  <si>
    <t>Cedido</t>
  </si>
  <si>
    <t>En venta</t>
  </si>
  <si>
    <t>Otro:</t>
  </si>
  <si>
    <t>Seguridad Publica</t>
  </si>
  <si>
    <t>Seguridad Privada</t>
  </si>
  <si>
    <t xml:space="preserve">2. DESCRIPCION DE LA EDIFICACION </t>
  </si>
  <si>
    <t>2.1 Plantas Esquemáticas</t>
  </si>
  <si>
    <t>2.2 Cuadro de areas</t>
  </si>
  <si>
    <t>2.2.1</t>
  </si>
  <si>
    <t>AREA DE TERRENO:</t>
  </si>
  <si>
    <t>NIVEL</t>
  </si>
  <si>
    <t>UBICACION</t>
  </si>
  <si>
    <t>1 PISO</t>
  </si>
  <si>
    <t>2.2.2</t>
  </si>
  <si>
    <t>FRENTE:</t>
  </si>
  <si>
    <t>2 PISO</t>
  </si>
  <si>
    <t>2.2.3</t>
  </si>
  <si>
    <t>FONDO:</t>
  </si>
  <si>
    <t xml:space="preserve">El predio se ubica en la manzana </t>
  </si>
  <si>
    <t xml:space="preserve">, </t>
  </si>
  <si>
    <t>Contaminación Visual</t>
  </si>
  <si>
    <t>3 PISO</t>
  </si>
  <si>
    <t xml:space="preserve">posee un emplazamiento </t>
  </si>
  <si>
    <t xml:space="preserve">Su estado de conservación es </t>
  </si>
  <si>
    <t>4 PISO</t>
  </si>
  <si>
    <t xml:space="preserve">su predio es </t>
  </si>
  <si>
    <t>5 PISO</t>
  </si>
  <si>
    <t>2.2.5</t>
  </si>
  <si>
    <t>AREA PLANTA BAJA:</t>
  </si>
  <si>
    <t xml:space="preserve">el ingreso al inmueble es </t>
  </si>
  <si>
    <t xml:space="preserve">. </t>
  </si>
  <si>
    <t>.</t>
  </si>
  <si>
    <t>6 PISO</t>
  </si>
  <si>
    <t>2.2.6</t>
  </si>
  <si>
    <t>AREA PLANTA ALTA:</t>
  </si>
  <si>
    <t xml:space="preserve">La altura del inmueble es de </t>
  </si>
  <si>
    <t xml:space="preserve"> pisos. </t>
  </si>
  <si>
    <t>7 PISO</t>
  </si>
  <si>
    <t>2.2.7</t>
  </si>
  <si>
    <t>AREA DE CONSTRUCCION:</t>
  </si>
  <si>
    <t>8 PISO</t>
  </si>
  <si>
    <t>9 PISO</t>
  </si>
  <si>
    <t>10 PISO</t>
  </si>
  <si>
    <t>2.7 Descripción Volumétrica (Bienes Patrimoniales)</t>
  </si>
  <si>
    <t>2.7.1. Estilo Dominante</t>
  </si>
  <si>
    <t>Manierismo</t>
  </si>
  <si>
    <t>Barroco</t>
  </si>
  <si>
    <t>Neoclásico</t>
  </si>
  <si>
    <t>Ecléctico</t>
  </si>
  <si>
    <t>X</t>
  </si>
  <si>
    <t>Neo-historicista</t>
  </si>
  <si>
    <t>Modernismo</t>
  </si>
  <si>
    <t>Racionalismo</t>
  </si>
  <si>
    <t>Organicismo</t>
  </si>
  <si>
    <t>Contemporáneo</t>
  </si>
  <si>
    <t>2.7.2. Composición Formal de Fachada</t>
  </si>
  <si>
    <t>Composición formal:</t>
  </si>
  <si>
    <t>Alta</t>
  </si>
  <si>
    <t>Media</t>
  </si>
  <si>
    <t>Baja</t>
  </si>
  <si>
    <t>2.10 Sistema Constructivo</t>
  </si>
  <si>
    <t>2.11 Tipologia Arquitectonica</t>
  </si>
  <si>
    <t>Forma Fachada</t>
  </si>
  <si>
    <t>Ubicación</t>
  </si>
  <si>
    <t>Recta</t>
  </si>
  <si>
    <t>Retranqueada</t>
  </si>
  <si>
    <t>Frontal</t>
  </si>
  <si>
    <t>Lateral Izquierda</t>
  </si>
  <si>
    <t>Adobe</t>
  </si>
  <si>
    <t>Vivienda</t>
  </si>
  <si>
    <t>Curva</t>
  </si>
  <si>
    <t>Ochavada</t>
  </si>
  <si>
    <t>Lateral derecha</t>
  </si>
  <si>
    <t>Posterior</t>
  </si>
  <si>
    <t>2.4 Caracterización de la Edificación</t>
  </si>
  <si>
    <t>Tapial</t>
  </si>
  <si>
    <t>2.7.3 Fachada Ornamentación</t>
  </si>
  <si>
    <t>2.4.1 Emplazamiento</t>
  </si>
  <si>
    <t>2.4.2 Predio en trama</t>
  </si>
  <si>
    <t>2.4.3 Zaguán (Ingresos)</t>
  </si>
  <si>
    <t>Bahareque</t>
  </si>
  <si>
    <t>Administrativo</t>
  </si>
  <si>
    <t>Ornamentación</t>
  </si>
  <si>
    <t>Madera</t>
  </si>
  <si>
    <t>Palacio</t>
  </si>
  <si>
    <t>Paramentos</t>
  </si>
  <si>
    <t>Arcos</t>
  </si>
  <si>
    <t>Paño Liso</t>
  </si>
  <si>
    <t>Con decoración</t>
  </si>
  <si>
    <t>Quincha</t>
  </si>
  <si>
    <t>Adintelado</t>
  </si>
  <si>
    <t>Medio punto</t>
  </si>
  <si>
    <t>Color</t>
  </si>
  <si>
    <t>Hormigón</t>
  </si>
  <si>
    <t>Funerario</t>
  </si>
  <si>
    <t>Carpanel</t>
  </si>
  <si>
    <t>Ojival</t>
  </si>
  <si>
    <t>Portada</t>
  </si>
  <si>
    <t>Otros</t>
  </si>
  <si>
    <t>Lobulado</t>
  </si>
  <si>
    <t>Rebajado</t>
  </si>
  <si>
    <t>Simple</t>
  </si>
  <si>
    <t>Monumental</t>
  </si>
  <si>
    <t>Otros:</t>
  </si>
  <si>
    <t>Compuesta</t>
  </si>
  <si>
    <t>Inscripciones</t>
  </si>
  <si>
    <t xml:space="preserve">2.12 Bien Inmueble Subdividido </t>
  </si>
  <si>
    <t>2.4.4 Escaleras</t>
  </si>
  <si>
    <t>2.4.5 Jardín/A. Verdes/H.</t>
  </si>
  <si>
    <t>2.4.6 Altura Edificio</t>
  </si>
  <si>
    <t>Ornamentos</t>
  </si>
  <si>
    <t>Zócalos</t>
  </si>
  <si>
    <t>Liso</t>
  </si>
  <si>
    <t>Ornamentado</t>
  </si>
  <si>
    <t>Alero simple</t>
  </si>
  <si>
    <t>Columnatas</t>
  </si>
  <si>
    <t>Si</t>
  </si>
  <si>
    <t>Vanos</t>
  </si>
  <si>
    <t>Puertas</t>
  </si>
  <si>
    <t>Ventanas</t>
  </si>
  <si>
    <t>Alero con Canecillos</t>
  </si>
  <si>
    <t>Cornisas</t>
  </si>
  <si>
    <t>Más</t>
  </si>
  <si>
    <t>No</t>
  </si>
  <si>
    <t>Principal</t>
  </si>
  <si>
    <t>Apliques</t>
  </si>
  <si>
    <t>Frisos</t>
  </si>
  <si>
    <t>Secundaria</t>
  </si>
  <si>
    <t>2.13 Amenazas</t>
  </si>
  <si>
    <t>Arquitrabe</t>
  </si>
  <si>
    <t>Ménsulas</t>
  </si>
  <si>
    <t>2.13.1 Factores de Origen Antrópico</t>
  </si>
  <si>
    <t>Balcones</t>
  </si>
  <si>
    <t>Basamento</t>
  </si>
  <si>
    <t>Modillones</t>
  </si>
  <si>
    <t>Incluidos</t>
  </si>
  <si>
    <t>En Volado</t>
  </si>
  <si>
    <t xml:space="preserve">Incendios </t>
  </si>
  <si>
    <t>Zona Tugurizada</t>
  </si>
  <si>
    <t>Conflicto de Tenencias</t>
  </si>
  <si>
    <t>Cartelas</t>
  </si>
  <si>
    <t>Pilastras</t>
  </si>
  <si>
    <t>N° Pisos</t>
  </si>
  <si>
    <t>N° Subsuelo</t>
  </si>
  <si>
    <t>Herrajes</t>
  </si>
  <si>
    <t>Explociones</t>
  </si>
  <si>
    <t>Edificio Tugurizado</t>
  </si>
  <si>
    <t>Intervenciones Inadecuadas</t>
  </si>
  <si>
    <t>Forjados</t>
  </si>
  <si>
    <t>Fundido</t>
  </si>
  <si>
    <t>Remates de Fachada</t>
  </si>
  <si>
    <t xml:space="preserve">2.5 Seguridad de la Edificacion </t>
  </si>
  <si>
    <t>Contaminación</t>
  </si>
  <si>
    <t>Falta de Mantenimiento</t>
  </si>
  <si>
    <t xml:space="preserve">Falta de Control </t>
  </si>
  <si>
    <t xml:space="preserve">Otros: </t>
  </si>
  <si>
    <t>Almena</t>
  </si>
  <si>
    <t>Alero</t>
  </si>
  <si>
    <t>Desarrolllo Urbano</t>
  </si>
  <si>
    <t>Abandono</t>
  </si>
  <si>
    <t>Estado del inmueble</t>
  </si>
  <si>
    <t>Habitable</t>
  </si>
  <si>
    <t>Molduras</t>
  </si>
  <si>
    <t>Antefija</t>
  </si>
  <si>
    <t>Frontón</t>
  </si>
  <si>
    <t>Bocel</t>
  </si>
  <si>
    <t>Cima recta</t>
  </si>
  <si>
    <t>Escocia</t>
  </si>
  <si>
    <t>3. OBSERVACIONES</t>
  </si>
  <si>
    <t>Intervenir</t>
  </si>
  <si>
    <t>No habitable</t>
  </si>
  <si>
    <t>Arquería lombarda</t>
  </si>
  <si>
    <t>Macetones</t>
  </si>
  <si>
    <t>Filete</t>
  </si>
  <si>
    <t>Platabanda</t>
  </si>
  <si>
    <t>Astrágalo</t>
  </si>
  <si>
    <t>No Intervenir</t>
  </si>
  <si>
    <t>Habitable con intervencion</t>
  </si>
  <si>
    <t>Balaustrada</t>
  </si>
  <si>
    <t>Marquesinas</t>
  </si>
  <si>
    <t>Caveto</t>
  </si>
  <si>
    <t>Gola</t>
  </si>
  <si>
    <t>Toro</t>
  </si>
  <si>
    <t>Pretil</t>
  </si>
  <si>
    <t>Comentario:</t>
  </si>
  <si>
    <t>Portal</t>
  </si>
  <si>
    <t>Barandas</t>
  </si>
  <si>
    <t>Guardapolvo</t>
  </si>
  <si>
    <t>Portal recto</t>
  </si>
  <si>
    <t>Con arquería</t>
  </si>
  <si>
    <t>2.6 Contaminación Visual</t>
  </si>
  <si>
    <t>2.8 Continuidad</t>
  </si>
  <si>
    <t>2.9 Valores del Inmueble</t>
  </si>
  <si>
    <t>4. RESPONSABLE INVENTARIO</t>
  </si>
  <si>
    <t>Revisó:</t>
  </si>
  <si>
    <t>Realizó:</t>
  </si>
  <si>
    <t xml:space="preserve">Fecha: día/mes/año </t>
  </si>
  <si>
    <t>Cables eléctricos</t>
  </si>
  <si>
    <t>Basura</t>
  </si>
  <si>
    <t>Número de Pisos</t>
  </si>
  <si>
    <t xml:space="preserve">Susceptible a Valoración Patrimonial </t>
  </si>
  <si>
    <t>SI</t>
  </si>
  <si>
    <t>NO</t>
  </si>
  <si>
    <t>Arq. Fredy Ruiz  Ortiz</t>
  </si>
  <si>
    <t>Grafitis</t>
  </si>
  <si>
    <t>Letreros</t>
  </si>
  <si>
    <t>Altura de Edificacion continua</t>
  </si>
  <si>
    <t>Publicidad</t>
  </si>
  <si>
    <t>Altrua de Edificacion discontinua</t>
  </si>
  <si>
    <t>COS</t>
  </si>
  <si>
    <t>CUS</t>
  </si>
  <si>
    <t>Nivel de Inversión</t>
  </si>
  <si>
    <t>Estilo Dominante</t>
  </si>
  <si>
    <t>Contemporaneo</t>
  </si>
  <si>
    <t>Composición Formal de la Fachada</t>
  </si>
  <si>
    <t>Fachada Ornamentación</t>
  </si>
  <si>
    <t>Inmueble Inventariado</t>
  </si>
  <si>
    <t>Código de Inventario</t>
  </si>
  <si>
    <t>FICHA PATRIMONIAL (BIENES INMUEBLES PATRIMONIALES)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</si>
</sst>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\ &quot;m2&quot;"/>
    <numFmt numFmtId="166" formatCode="0.00\ &quot;m&quot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sz val="20"/>
      <color theme="0" tint="-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42">
    <xf numFmtId="0" fontId="0" fillId="0" borderId="0" xfId="0"/>
    <xf numFmtId="0" fontId="8" fillId="7" borderId="0" xfId="6" applyFont="1" applyFill="1"/>
    <xf numFmtId="0" fontId="8" fillId="3" borderId="0" xfId="6" applyFont="1" applyFill="1"/>
    <xf numFmtId="0" fontId="8" fillId="0" borderId="0" xfId="6" applyFont="1" applyAlignment="1">
      <alignment vertical="center"/>
    </xf>
    <xf numFmtId="0" fontId="10" fillId="3" borderId="4" xfId="6" applyFont="1" applyFill="1" applyBorder="1" applyAlignment="1">
      <alignment vertical="center"/>
    </xf>
    <xf numFmtId="0" fontId="9" fillId="3" borderId="10" xfId="6" applyFont="1" applyFill="1" applyBorder="1" applyAlignment="1">
      <alignment vertical="center"/>
    </xf>
    <xf numFmtId="0" fontId="9" fillId="3" borderId="5" xfId="6" applyFont="1" applyFill="1" applyBorder="1" applyAlignment="1">
      <alignment vertical="center"/>
    </xf>
    <xf numFmtId="0" fontId="9" fillId="3" borderId="5" xfId="6" applyFont="1" applyFill="1" applyBorder="1" applyAlignment="1">
      <alignment horizontal="left" vertical="center"/>
    </xf>
    <xf numFmtId="0" fontId="9" fillId="3" borderId="11" xfId="6" applyFont="1" applyFill="1" applyBorder="1" applyAlignment="1">
      <alignment horizontal="left" vertical="center"/>
    </xf>
    <xf numFmtId="0" fontId="10" fillId="3" borderId="22" xfId="6" applyFont="1" applyFill="1" applyBorder="1" applyAlignment="1">
      <alignment vertical="center"/>
    </xf>
    <xf numFmtId="0" fontId="9" fillId="3" borderId="10" xfId="6" applyFont="1" applyFill="1" applyBorder="1" applyAlignment="1">
      <alignment horizontal="left"/>
    </xf>
    <xf numFmtId="0" fontId="9" fillId="3" borderId="5" xfId="6" applyFont="1" applyFill="1" applyBorder="1" applyAlignment="1">
      <alignment horizontal="left"/>
    </xf>
    <xf numFmtId="0" fontId="9" fillId="3" borderId="11" xfId="6" applyFont="1" applyFill="1" applyBorder="1" applyAlignment="1">
      <alignment horizontal="left"/>
    </xf>
    <xf numFmtId="0" fontId="8" fillId="0" borderId="22" xfId="6" applyFont="1" applyBorder="1" applyAlignment="1">
      <alignment vertical="center"/>
    </xf>
    <xf numFmtId="0" fontId="8" fillId="0" borderId="4" xfId="6" applyFont="1" applyBorder="1" applyAlignment="1">
      <alignment vertical="center"/>
    </xf>
    <xf numFmtId="0" fontId="7" fillId="3" borderId="11" xfId="6" applyFont="1" applyFill="1" applyBorder="1"/>
    <xf numFmtId="0" fontId="7" fillId="3" borderId="4" xfId="6" applyFont="1" applyFill="1" applyBorder="1"/>
    <xf numFmtId="0" fontId="9" fillId="3" borderId="6" xfId="6" applyFont="1" applyFill="1" applyBorder="1" applyAlignment="1">
      <alignment vertical="center"/>
    </xf>
    <xf numFmtId="0" fontId="9" fillId="3" borderId="7" xfId="6" applyFont="1" applyFill="1" applyBorder="1" applyAlignment="1">
      <alignment vertical="center"/>
    </xf>
    <xf numFmtId="0" fontId="11" fillId="3" borderId="7" xfId="6" applyFont="1" applyFill="1" applyBorder="1" applyAlignment="1">
      <alignment vertical="center"/>
    </xf>
    <xf numFmtId="0" fontId="11" fillId="3" borderId="1" xfId="6" applyFont="1" applyFill="1" applyBorder="1" applyAlignment="1">
      <alignment vertical="center"/>
    </xf>
    <xf numFmtId="0" fontId="11" fillId="3" borderId="12" xfId="6" applyFont="1" applyFill="1" applyBorder="1" applyAlignment="1">
      <alignment vertical="center"/>
    </xf>
    <xf numFmtId="0" fontId="8" fillId="7" borderId="6" xfId="6" applyFont="1" applyFill="1" applyBorder="1"/>
    <xf numFmtId="0" fontId="8" fillId="7" borderId="4" xfId="6" applyFont="1" applyFill="1" applyBorder="1" applyAlignment="1">
      <alignment horizontal="center"/>
    </xf>
    <xf numFmtId="0" fontId="13" fillId="7" borderId="4" xfId="6" applyFont="1" applyFill="1" applyBorder="1" applyAlignment="1">
      <alignment horizontal="center"/>
    </xf>
    <xf numFmtId="0" fontId="7" fillId="7" borderId="1" xfId="6" applyFont="1" applyFill="1" applyBorder="1"/>
    <xf numFmtId="0" fontId="7" fillId="7" borderId="12" xfId="6" applyFont="1" applyFill="1" applyBorder="1" applyAlignment="1">
      <alignment horizontal="center"/>
    </xf>
    <xf numFmtId="0" fontId="8" fillId="7" borderId="8" xfId="6" applyFont="1" applyFill="1" applyBorder="1" applyAlignment="1">
      <alignment vertical="center"/>
    </xf>
    <xf numFmtId="0" fontId="8" fillId="7" borderId="2" xfId="6" applyFont="1" applyFill="1" applyBorder="1" applyAlignment="1">
      <alignment vertical="center"/>
    </xf>
    <xf numFmtId="0" fontId="8" fillId="7" borderId="9" xfId="6" applyFont="1" applyFill="1" applyBorder="1" applyAlignment="1">
      <alignment vertical="center"/>
    </xf>
    <xf numFmtId="0" fontId="8" fillId="2" borderId="10" xfId="6" applyFont="1" applyFill="1" applyBorder="1" applyAlignment="1">
      <alignment vertical="center"/>
    </xf>
    <xf numFmtId="0" fontId="8" fillId="2" borderId="5" xfId="6" applyFont="1" applyFill="1" applyBorder="1" applyAlignment="1">
      <alignment vertical="center"/>
    </xf>
    <xf numFmtId="0" fontId="8" fillId="2" borderId="11" xfId="6" applyFont="1" applyFill="1" applyBorder="1" applyAlignment="1">
      <alignment vertical="center"/>
    </xf>
    <xf numFmtId="0" fontId="8" fillId="7" borderId="3" xfId="6" applyFont="1" applyFill="1" applyBorder="1" applyAlignment="1">
      <alignment vertical="center"/>
    </xf>
    <xf numFmtId="0" fontId="8" fillId="7" borderId="23" xfId="6" applyFont="1" applyFill="1" applyBorder="1" applyAlignment="1">
      <alignment vertical="center"/>
    </xf>
    <xf numFmtId="0" fontId="8" fillId="2" borderId="3" xfId="6" applyFont="1" applyFill="1" applyBorder="1" applyAlignment="1">
      <alignment vertical="center"/>
    </xf>
    <xf numFmtId="0" fontId="8" fillId="0" borderId="3" xfId="6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2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4" fillId="0" borderId="17" xfId="6" applyFont="1" applyBorder="1" applyAlignment="1">
      <alignment horizontal="center" vertical="center" textRotation="90" wrapText="1"/>
    </xf>
    <xf numFmtId="0" fontId="7" fillId="0" borderId="17" xfId="0" applyFont="1" applyBorder="1"/>
    <xf numFmtId="0" fontId="14" fillId="0" borderId="0" xfId="6" applyFont="1" applyAlignment="1">
      <alignment horizontal="center" vertical="center" textRotation="90" wrapText="1"/>
    </xf>
    <xf numFmtId="0" fontId="7" fillId="0" borderId="3" xfId="0" applyFont="1" applyBorder="1"/>
    <xf numFmtId="0" fontId="7" fillId="0" borderId="8" xfId="0" applyFont="1" applyBorder="1"/>
    <xf numFmtId="0" fontId="12" fillId="5" borderId="0" xfId="6" applyFont="1" applyFill="1" applyAlignment="1">
      <alignment vertical="center"/>
    </xf>
    <xf numFmtId="0" fontId="16" fillId="8" borderId="0" xfId="0" applyFont="1" applyFill="1"/>
    <xf numFmtId="0" fontId="7" fillId="0" borderId="0" xfId="0" applyFont="1" applyAlignment="1">
      <alignment horizontal="center" vertical="center"/>
    </xf>
    <xf numFmtId="0" fontId="7" fillId="0" borderId="23" xfId="0" applyFont="1" applyBorder="1"/>
    <xf numFmtId="0" fontId="7" fillId="0" borderId="10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6" xfId="0" applyFont="1" applyBorder="1"/>
    <xf numFmtId="0" fontId="7" fillId="0" borderId="22" xfId="0" applyFont="1" applyBorder="1"/>
    <xf numFmtId="0" fontId="7" fillId="0" borderId="4" xfId="0" applyFont="1" applyBorder="1"/>
    <xf numFmtId="0" fontId="7" fillId="0" borderId="13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7" xfId="0" applyFont="1" applyBorder="1"/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/>
    <xf numFmtId="0" fontId="8" fillId="3" borderId="1" xfId="6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7" fillId="0" borderId="3" xfId="0" applyNumberFormat="1" applyFont="1" applyBorder="1"/>
    <xf numFmtId="0" fontId="7" fillId="0" borderId="25" xfId="0" applyFont="1" applyBorder="1"/>
    <xf numFmtId="0" fontId="7" fillId="0" borderId="25" xfId="0" applyFont="1" applyBorder="1" applyAlignment="1">
      <alignment horizontal="center"/>
    </xf>
    <xf numFmtId="49" fontId="7" fillId="0" borderId="1" xfId="0" applyNumberFormat="1" applyFont="1" applyBorder="1" applyAlignment="1">
      <alignment vertical="center"/>
    </xf>
    <xf numFmtId="0" fontId="7" fillId="3" borderId="0" xfId="0" applyFont="1" applyFill="1"/>
    <xf numFmtId="0" fontId="10" fillId="3" borderId="6" xfId="6" applyFont="1" applyFill="1" applyBorder="1" applyAlignment="1">
      <alignment horizontal="left" vertical="center"/>
    </xf>
    <xf numFmtId="0" fontId="10" fillId="3" borderId="0" xfId="6" applyFont="1" applyFill="1" applyAlignment="1">
      <alignment horizontal="left" vertical="center"/>
    </xf>
    <xf numFmtId="0" fontId="10" fillId="3" borderId="4" xfId="6" applyFont="1" applyFill="1" applyBorder="1" applyAlignment="1">
      <alignment horizontal="left" vertical="center"/>
    </xf>
    <xf numFmtId="0" fontId="8" fillId="3" borderId="0" xfId="6" applyFont="1" applyFill="1" applyAlignment="1">
      <alignment vertical="center" wrapText="1"/>
    </xf>
    <xf numFmtId="0" fontId="8" fillId="3" borderId="0" xfId="6" applyFont="1" applyFill="1" applyAlignment="1">
      <alignment horizontal="left" vertical="center" wrapText="1"/>
    </xf>
    <xf numFmtId="0" fontId="7" fillId="3" borderId="6" xfId="6" applyFont="1" applyFill="1" applyBorder="1"/>
    <xf numFmtId="0" fontId="7" fillId="3" borderId="0" xfId="6" applyFont="1" applyFill="1"/>
    <xf numFmtId="0" fontId="8" fillId="3" borderId="6" xfId="6" applyFont="1" applyFill="1" applyBorder="1"/>
    <xf numFmtId="0" fontId="8" fillId="3" borderId="0" xfId="6" applyFont="1" applyFill="1" applyAlignment="1">
      <alignment horizontal="left"/>
    </xf>
    <xf numFmtId="0" fontId="8" fillId="3" borderId="6" xfId="6" applyFont="1" applyFill="1" applyBorder="1" applyAlignment="1">
      <alignment horizontal="left"/>
    </xf>
    <xf numFmtId="0" fontId="7" fillId="7" borderId="6" xfId="6" applyFont="1" applyFill="1" applyBorder="1"/>
    <xf numFmtId="0" fontId="7" fillId="7" borderId="0" xfId="6" applyFont="1" applyFill="1"/>
    <xf numFmtId="0" fontId="7" fillId="7" borderId="4" xfId="6" applyFont="1" applyFill="1" applyBorder="1"/>
    <xf numFmtId="0" fontId="10" fillId="7" borderId="4" xfId="6" applyFont="1" applyFill="1" applyBorder="1"/>
    <xf numFmtId="0" fontId="8" fillId="3" borderId="0" xfId="0" applyFont="1" applyFill="1"/>
    <xf numFmtId="0" fontId="7" fillId="7" borderId="6" xfId="0" applyFont="1" applyFill="1" applyBorder="1"/>
    <xf numFmtId="0" fontId="7" fillId="7" borderId="0" xfId="0" applyFont="1" applyFill="1"/>
    <xf numFmtId="0" fontId="8" fillId="7" borderId="6" xfId="6" applyFont="1" applyFill="1" applyBorder="1" applyAlignment="1">
      <alignment horizontal="left"/>
    </xf>
    <xf numFmtId="0" fontId="8" fillId="7" borderId="4" xfId="6" applyFont="1" applyFill="1" applyBorder="1" applyAlignment="1">
      <alignment horizontal="left"/>
    </xf>
    <xf numFmtId="0" fontId="8" fillId="7" borderId="6" xfId="6" applyFont="1" applyFill="1" applyBorder="1" applyAlignment="1">
      <alignment vertical="center"/>
    </xf>
    <xf numFmtId="0" fontId="10" fillId="7" borderId="6" xfId="6" applyFont="1" applyFill="1" applyBorder="1" applyAlignment="1">
      <alignment vertical="center"/>
    </xf>
    <xf numFmtId="0" fontId="10" fillId="3" borderId="0" xfId="6" applyFont="1" applyFill="1" applyAlignment="1">
      <alignment vertical="center"/>
    </xf>
    <xf numFmtId="0" fontId="8" fillId="3" borderId="4" xfId="6" applyFont="1" applyFill="1" applyBorder="1"/>
    <xf numFmtId="0" fontId="7" fillId="3" borderId="6" xfId="0" applyFont="1" applyFill="1" applyBorder="1"/>
    <xf numFmtId="0" fontId="7" fillId="3" borderId="4" xfId="0" applyFont="1" applyFill="1" applyBorder="1"/>
    <xf numFmtId="0" fontId="10" fillId="7" borderId="0" xfId="6" applyFont="1" applyFill="1" applyAlignment="1">
      <alignment vertical="center"/>
    </xf>
    <xf numFmtId="0" fontId="8" fillId="7" borderId="6" xfId="6" applyFont="1" applyFill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0" fontId="7" fillId="3" borderId="4" xfId="6" applyFont="1" applyFill="1" applyBorder="1" applyAlignment="1">
      <alignment vertical="center"/>
    </xf>
    <xf numFmtId="0" fontId="7" fillId="3" borderId="0" xfId="6" applyFont="1" applyFill="1" applyAlignment="1">
      <alignment horizontal="left" vertical="center"/>
    </xf>
    <xf numFmtId="0" fontId="7" fillId="0" borderId="0" xfId="6" applyFont="1"/>
    <xf numFmtId="0" fontId="8" fillId="7" borderId="0" xfId="6" applyFont="1" applyFill="1" applyAlignment="1">
      <alignment vertical="center"/>
    </xf>
    <xf numFmtId="0" fontId="8" fillId="7" borderId="0" xfId="6" applyFont="1" applyFill="1" applyAlignment="1">
      <alignment horizontal="left" vertical="center"/>
    </xf>
    <xf numFmtId="0" fontId="8" fillId="7" borderId="7" xfId="6" applyFont="1" applyFill="1" applyBorder="1" applyAlignment="1">
      <alignment horizontal="left" vertical="center"/>
    </xf>
    <xf numFmtId="0" fontId="8" fillId="7" borderId="1" xfId="6" applyFont="1" applyFill="1" applyBorder="1" applyAlignment="1">
      <alignment horizontal="left" vertical="center"/>
    </xf>
    <xf numFmtId="0" fontId="7" fillId="7" borderId="1" xfId="6" applyFont="1" applyFill="1" applyBorder="1" applyAlignment="1">
      <alignment vertical="center"/>
    </xf>
    <xf numFmtId="0" fontId="7" fillId="3" borderId="10" xfId="6" applyFont="1" applyFill="1" applyBorder="1" applyAlignment="1">
      <alignment vertical="center"/>
    </xf>
    <xf numFmtId="0" fontId="7" fillId="3" borderId="5" xfId="6" applyFont="1" applyFill="1" applyBorder="1" applyAlignment="1">
      <alignment vertical="center"/>
    </xf>
    <xf numFmtId="0" fontId="7" fillId="3" borderId="6" xfId="6" applyFont="1" applyFill="1" applyBorder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49" fontId="7" fillId="0" borderId="17" xfId="0" applyNumberFormat="1" applyFont="1" applyBorder="1" applyAlignment="1">
      <alignment horizontal="right" vertical="center"/>
    </xf>
    <xf numFmtId="0" fontId="7" fillId="0" borderId="26" xfId="0" applyFont="1" applyBorder="1"/>
    <xf numFmtId="0" fontId="7" fillId="0" borderId="24" xfId="0" applyFont="1" applyBorder="1"/>
    <xf numFmtId="0" fontId="7" fillId="0" borderId="24" xfId="0" applyFont="1" applyBorder="1" applyAlignment="1">
      <alignment vertical="center"/>
    </xf>
    <xf numFmtId="0" fontId="8" fillId="0" borderId="24" xfId="6" applyFont="1" applyBorder="1" applyAlignment="1">
      <alignment vertical="center"/>
    </xf>
    <xf numFmtId="0" fontId="8" fillId="0" borderId="16" xfId="6" applyFont="1" applyBorder="1" applyAlignment="1">
      <alignment vertical="center"/>
    </xf>
    <xf numFmtId="0" fontId="7" fillId="0" borderId="16" xfId="0" applyFont="1" applyBorder="1"/>
    <xf numFmtId="0" fontId="7" fillId="0" borderId="27" xfId="0" applyFont="1" applyBorder="1"/>
    <xf numFmtId="0" fontId="19" fillId="0" borderId="18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4" xfId="0" applyFont="1" applyBorder="1"/>
    <xf numFmtId="0" fontId="19" fillId="0" borderId="14" xfId="0" applyFont="1" applyBorder="1" applyAlignment="1">
      <alignment wrapText="1"/>
    </xf>
    <xf numFmtId="0" fontId="19" fillId="0" borderId="15" xfId="0" applyFont="1" applyBorder="1"/>
    <xf numFmtId="0" fontId="19" fillId="0" borderId="18" xfId="0" applyFont="1" applyBorder="1"/>
    <xf numFmtId="0" fontId="7" fillId="10" borderId="14" xfId="0" applyFont="1" applyFill="1" applyBorder="1" applyAlignment="1">
      <alignment horizontal="center"/>
    </xf>
    <xf numFmtId="0" fontId="11" fillId="10" borderId="0" xfId="6" applyFont="1" applyFill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2" fillId="5" borderId="0" xfId="6" applyFont="1" applyFill="1" applyAlignment="1">
      <alignment horizontal="left" vertical="center"/>
    </xf>
    <xf numFmtId="0" fontId="0" fillId="0" borderId="5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6" applyFont="1" applyFill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3" borderId="11" xfId="6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3" borderId="4" xfId="6" applyFont="1" applyFill="1" applyBorder="1" applyAlignment="1">
      <alignment horizontal="center" vertical="center"/>
    </xf>
    <xf numFmtId="0" fontId="8" fillId="3" borderId="7" xfId="6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center" vertical="center"/>
    </xf>
    <xf numFmtId="0" fontId="8" fillId="3" borderId="12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left" vertical="center"/>
    </xf>
    <xf numFmtId="0" fontId="8" fillId="3" borderId="5" xfId="6" applyFont="1" applyFill="1" applyBorder="1" applyAlignment="1">
      <alignment horizontal="left" vertical="center"/>
    </xf>
    <xf numFmtId="0" fontId="8" fillId="3" borderId="6" xfId="6" applyFont="1" applyFill="1" applyBorder="1" applyAlignment="1">
      <alignment horizontal="left" vertical="center"/>
    </xf>
    <xf numFmtId="0" fontId="8" fillId="3" borderId="0" xfId="6" applyFont="1" applyFill="1" applyAlignment="1">
      <alignment horizontal="left" vertical="center"/>
    </xf>
    <xf numFmtId="0" fontId="8" fillId="3" borderId="4" xfId="6" applyFont="1" applyFill="1" applyBorder="1" applyAlignment="1">
      <alignment horizontal="left" vertical="center"/>
    </xf>
    <xf numFmtId="0" fontId="8" fillId="3" borderId="7" xfId="6" applyFont="1" applyFill="1" applyBorder="1" applyAlignment="1">
      <alignment horizontal="left" vertical="center"/>
    </xf>
    <xf numFmtId="0" fontId="8" fillId="3" borderId="1" xfId="6" applyFont="1" applyFill="1" applyBorder="1" applyAlignment="1">
      <alignment horizontal="left" vertical="center"/>
    </xf>
    <xf numFmtId="0" fontId="8" fillId="7" borderId="6" xfId="6" applyFont="1" applyFill="1" applyBorder="1" applyAlignment="1">
      <alignment horizontal="center" vertical="center"/>
    </xf>
    <xf numFmtId="0" fontId="8" fillId="7" borderId="0" xfId="6" applyFont="1" applyFill="1" applyAlignment="1">
      <alignment horizontal="center" vertical="center"/>
    </xf>
    <xf numFmtId="0" fontId="8" fillId="7" borderId="4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vertical="center"/>
    </xf>
    <xf numFmtId="0" fontId="8" fillId="3" borderId="5" xfId="6" applyFont="1" applyFill="1" applyBorder="1" applyAlignment="1">
      <alignment vertical="center"/>
    </xf>
    <xf numFmtId="0" fontId="8" fillId="3" borderId="6" xfId="6" applyFont="1" applyFill="1" applyBorder="1" applyAlignment="1">
      <alignment vertical="center"/>
    </xf>
    <xf numFmtId="0" fontId="8" fillId="3" borderId="0" xfId="6" applyFont="1" applyFill="1" applyAlignment="1">
      <alignment vertical="center"/>
    </xf>
    <xf numFmtId="0" fontId="8" fillId="3" borderId="7" xfId="6" applyFont="1" applyFill="1" applyBorder="1" applyAlignment="1">
      <alignment vertical="center"/>
    </xf>
    <xf numFmtId="0" fontId="8" fillId="3" borderId="1" xfId="6" applyFont="1" applyFill="1" applyBorder="1" applyAlignment="1">
      <alignment vertical="center"/>
    </xf>
    <xf numFmtId="0" fontId="8" fillId="3" borderId="11" xfId="6" applyFont="1" applyFill="1" applyBorder="1" applyAlignment="1">
      <alignment vertical="center"/>
    </xf>
    <xf numFmtId="0" fontId="8" fillId="3" borderId="4" xfId="6" applyFont="1" applyFill="1" applyBorder="1" applyAlignment="1">
      <alignment vertical="center"/>
    </xf>
    <xf numFmtId="0" fontId="8" fillId="3" borderId="12" xfId="6" applyFont="1" applyFill="1" applyBorder="1" applyAlignment="1">
      <alignment vertical="center"/>
    </xf>
    <xf numFmtId="0" fontId="8" fillId="3" borderId="0" xfId="6" applyFont="1" applyFill="1" applyAlignment="1">
      <alignment horizontal="center"/>
    </xf>
    <xf numFmtId="0" fontId="8" fillId="3" borderId="4" xfId="6" applyFont="1" applyFill="1" applyBorder="1" applyAlignment="1">
      <alignment horizontal="center"/>
    </xf>
    <xf numFmtId="0" fontId="7" fillId="3" borderId="1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1" xfId="6" applyFont="1" applyFill="1" applyBorder="1" applyAlignment="1">
      <alignment horizontal="center"/>
    </xf>
    <xf numFmtId="0" fontId="7" fillId="3" borderId="6" xfId="6" applyFont="1" applyFill="1" applyBorder="1" applyAlignment="1">
      <alignment horizontal="center"/>
    </xf>
    <xf numFmtId="0" fontId="7" fillId="3" borderId="0" xfId="6" applyFont="1" applyFill="1" applyAlignment="1">
      <alignment horizontal="center"/>
    </xf>
    <xf numFmtId="0" fontId="7" fillId="3" borderId="4" xfId="6" applyFont="1" applyFill="1" applyBorder="1" applyAlignment="1">
      <alignment horizontal="center"/>
    </xf>
    <xf numFmtId="0" fontId="7" fillId="3" borderId="7" xfId="6" applyFont="1" applyFill="1" applyBorder="1" applyAlignment="1">
      <alignment horizontal="center"/>
    </xf>
    <xf numFmtId="0" fontId="7" fillId="3" borderId="1" xfId="6" applyFont="1" applyFill="1" applyBorder="1" applyAlignment="1">
      <alignment horizontal="center"/>
    </xf>
    <xf numFmtId="0" fontId="7" fillId="3" borderId="12" xfId="6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10" borderId="17" xfId="6" applyFont="1" applyFill="1" applyBorder="1" applyAlignment="1">
      <alignment horizontal="center"/>
    </xf>
    <xf numFmtId="0" fontId="7" fillId="10" borderId="0" xfId="6" applyFont="1" applyFill="1" applyAlignment="1">
      <alignment horizontal="center"/>
    </xf>
    <xf numFmtId="0" fontId="7" fillId="10" borderId="16" xfId="6" applyFont="1" applyFill="1" applyBorder="1" applyAlignment="1">
      <alignment horizontal="center"/>
    </xf>
    <xf numFmtId="0" fontId="11" fillId="5" borderId="10" xfId="22" applyFont="1" applyFill="1" applyBorder="1" applyAlignment="1">
      <alignment horizontal="center" vertical="center"/>
    </xf>
    <xf numFmtId="0" fontId="11" fillId="5" borderId="11" xfId="22" applyFont="1" applyFill="1" applyBorder="1" applyAlignment="1">
      <alignment horizontal="center" vertical="center"/>
    </xf>
    <xf numFmtId="0" fontId="15" fillId="4" borderId="23" xfId="22" applyFont="1" applyFill="1" applyBorder="1" applyAlignment="1">
      <alignment horizontal="center" vertical="center"/>
    </xf>
    <xf numFmtId="0" fontId="15" fillId="4" borderId="13" xfId="22" applyFont="1" applyFill="1" applyBorder="1" applyAlignment="1">
      <alignment horizontal="center" vertical="center"/>
    </xf>
    <xf numFmtId="0" fontId="11" fillId="5" borderId="6" xfId="22" applyFont="1" applyFill="1" applyBorder="1" applyAlignment="1">
      <alignment horizontal="center" vertical="center"/>
    </xf>
    <xf numFmtId="0" fontId="11" fillId="5" borderId="4" xfId="22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1" fillId="5" borderId="7" xfId="22" applyFont="1" applyFill="1" applyBorder="1" applyAlignment="1">
      <alignment horizontal="center" vertical="center"/>
    </xf>
    <xf numFmtId="0" fontId="11" fillId="5" borderId="12" xfId="22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14" fontId="7" fillId="0" borderId="10" xfId="6" applyNumberFormat="1" applyFont="1" applyBorder="1" applyAlignment="1">
      <alignment horizontal="center" vertical="center"/>
    </xf>
    <xf numFmtId="14" fontId="7" fillId="0" borderId="5" xfId="6" applyNumberFormat="1" applyFont="1" applyBorder="1" applyAlignment="1">
      <alignment horizontal="center" vertical="center"/>
    </xf>
    <xf numFmtId="14" fontId="7" fillId="0" borderId="11" xfId="6" applyNumberFormat="1" applyFont="1" applyBorder="1" applyAlignment="1">
      <alignment horizontal="center" vertical="center"/>
    </xf>
    <xf numFmtId="14" fontId="7" fillId="0" borderId="6" xfId="6" applyNumberFormat="1" applyFont="1" applyBorder="1" applyAlignment="1">
      <alignment horizontal="center" vertical="center"/>
    </xf>
    <xf numFmtId="14" fontId="7" fillId="0" borderId="0" xfId="6" applyNumberFormat="1" applyFont="1" applyAlignment="1">
      <alignment horizontal="center" vertical="center"/>
    </xf>
    <xf numFmtId="14" fontId="7" fillId="0" borderId="4" xfId="6" applyNumberFormat="1" applyFont="1" applyBorder="1" applyAlignment="1">
      <alignment horizontal="center" vertical="center"/>
    </xf>
    <xf numFmtId="14" fontId="7" fillId="0" borderId="7" xfId="6" applyNumberFormat="1" applyFont="1" applyBorder="1" applyAlignment="1">
      <alignment horizontal="center" vertical="center"/>
    </xf>
    <xf numFmtId="14" fontId="7" fillId="0" borderId="1" xfId="6" applyNumberFormat="1" applyFont="1" applyBorder="1" applyAlignment="1">
      <alignment horizontal="center" vertical="center"/>
    </xf>
    <xf numFmtId="14" fontId="7" fillId="0" borderId="12" xfId="6" applyNumberFormat="1" applyFont="1" applyBorder="1" applyAlignment="1">
      <alignment horizontal="center" vertical="center"/>
    </xf>
    <xf numFmtId="0" fontId="8" fillId="3" borderId="10" xfId="6" applyFont="1" applyFill="1" applyBorder="1" applyAlignment="1">
      <alignment vertical="center"/>
    </xf>
    <xf numFmtId="0" fontId="8" fillId="3" borderId="5" xfId="6" applyFont="1" applyFill="1" applyBorder="1" applyAlignment="1">
      <alignment vertical="center"/>
    </xf>
    <xf numFmtId="0" fontId="8" fillId="3" borderId="11" xfId="6" applyFont="1" applyFill="1" applyBorder="1" applyAlignment="1">
      <alignment vertical="center"/>
    </xf>
    <xf numFmtId="0" fontId="8" fillId="3" borderId="6" xfId="6" applyFont="1" applyFill="1" applyBorder="1" applyAlignment="1">
      <alignment vertical="center"/>
    </xf>
    <xf numFmtId="0" fontId="8" fillId="3" borderId="0" xfId="6" applyFont="1" applyFill="1" applyAlignment="1">
      <alignment vertical="center"/>
    </xf>
    <xf numFmtId="0" fontId="8" fillId="3" borderId="4" xfId="6" applyFont="1" applyFill="1" applyBorder="1" applyAlignment="1">
      <alignment vertical="center"/>
    </xf>
    <xf numFmtId="0" fontId="8" fillId="3" borderId="7" xfId="6" applyFont="1" applyFill="1" applyBorder="1" applyAlignment="1">
      <alignment vertical="center"/>
    </xf>
    <xf numFmtId="0" fontId="8" fillId="3" borderId="1" xfId="6" applyFont="1" applyFill="1" applyBorder="1" applyAlignment="1">
      <alignment vertical="center"/>
    </xf>
    <xf numFmtId="0" fontId="8" fillId="3" borderId="12" xfId="6" applyFont="1" applyFill="1" applyBorder="1" applyAlignment="1">
      <alignment vertical="center"/>
    </xf>
    <xf numFmtId="0" fontId="8" fillId="3" borderId="10" xfId="6" applyFont="1" applyFill="1" applyBorder="1" applyAlignment="1">
      <alignment horizontal="center" vertical="center"/>
    </xf>
    <xf numFmtId="0" fontId="8" fillId="3" borderId="5" xfId="6" applyFont="1" applyFill="1" applyBorder="1" applyAlignment="1">
      <alignment horizontal="center" vertical="center"/>
    </xf>
    <xf numFmtId="0" fontId="8" fillId="3" borderId="11" xfId="6" applyFont="1" applyFill="1" applyBorder="1" applyAlignment="1">
      <alignment horizontal="center" vertical="center"/>
    </xf>
    <xf numFmtId="0" fontId="8" fillId="3" borderId="6" xfId="6" applyFont="1" applyFill="1" applyBorder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8" fillId="3" borderId="4" xfId="6" applyFont="1" applyFill="1" applyBorder="1" applyAlignment="1">
      <alignment horizontal="center" vertical="center"/>
    </xf>
    <xf numFmtId="0" fontId="8" fillId="3" borderId="7" xfId="6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center" vertical="center"/>
    </xf>
    <xf numFmtId="0" fontId="8" fillId="3" borderId="12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left" vertical="center"/>
    </xf>
    <xf numFmtId="0" fontId="8" fillId="3" borderId="5" xfId="6" applyFont="1" applyFill="1" applyBorder="1" applyAlignment="1">
      <alignment horizontal="left" vertical="center"/>
    </xf>
    <xf numFmtId="0" fontId="8" fillId="3" borderId="11" xfId="6" applyFont="1" applyFill="1" applyBorder="1" applyAlignment="1">
      <alignment horizontal="left" vertical="center"/>
    </xf>
    <xf numFmtId="0" fontId="8" fillId="3" borderId="6" xfId="6" applyFont="1" applyFill="1" applyBorder="1" applyAlignment="1">
      <alignment horizontal="left" vertical="center"/>
    </xf>
    <xf numFmtId="0" fontId="8" fillId="3" borderId="0" xfId="6" applyFont="1" applyFill="1" applyAlignment="1">
      <alignment horizontal="left" vertical="center"/>
    </xf>
    <xf numFmtId="0" fontId="8" fillId="3" borderId="4" xfId="6" applyFont="1" applyFill="1" applyBorder="1" applyAlignment="1">
      <alignment horizontal="left" vertical="center"/>
    </xf>
    <xf numFmtId="0" fontId="8" fillId="3" borderId="7" xfId="6" applyFont="1" applyFill="1" applyBorder="1" applyAlignment="1">
      <alignment horizontal="left" vertical="center"/>
    </xf>
    <xf numFmtId="0" fontId="8" fillId="3" borderId="1" xfId="6" applyFont="1" applyFill="1" applyBorder="1" applyAlignment="1">
      <alignment horizontal="left" vertical="center"/>
    </xf>
    <xf numFmtId="0" fontId="8" fillId="3" borderId="12" xfId="6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3" borderId="10" xfId="6" applyFont="1" applyFill="1" applyBorder="1" applyAlignment="1">
      <alignment horizontal="center" vertical="center" wrapText="1"/>
    </xf>
    <xf numFmtId="0" fontId="8" fillId="3" borderId="5" xfId="6" applyFont="1" applyFill="1" applyBorder="1" applyAlignment="1">
      <alignment horizontal="center" vertical="center" wrapText="1"/>
    </xf>
    <xf numFmtId="0" fontId="8" fillId="3" borderId="11" xfId="6" applyFont="1" applyFill="1" applyBorder="1" applyAlignment="1">
      <alignment horizontal="center"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8" fillId="3" borderId="0" xfId="6" applyFont="1" applyFill="1" applyAlignment="1">
      <alignment horizontal="center" vertical="center" wrapText="1"/>
    </xf>
    <xf numFmtId="0" fontId="8" fillId="3" borderId="4" xfId="6" applyFont="1" applyFill="1" applyBorder="1" applyAlignment="1">
      <alignment horizontal="center" vertical="center" wrapText="1"/>
    </xf>
    <xf numFmtId="0" fontId="8" fillId="3" borderId="7" xfId="6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 wrapText="1"/>
    </xf>
    <xf numFmtId="0" fontId="8" fillId="3" borderId="12" xfId="6" applyFont="1" applyFill="1" applyBorder="1" applyAlignment="1">
      <alignment horizontal="center" vertical="center" wrapText="1"/>
    </xf>
    <xf numFmtId="0" fontId="7" fillId="3" borderId="10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7" fillId="3" borderId="4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/>
    </xf>
    <xf numFmtId="0" fontId="11" fillId="10" borderId="5" xfId="6" applyFont="1" applyFill="1" applyBorder="1" applyAlignment="1">
      <alignment horizontal="left" vertical="center"/>
    </xf>
    <xf numFmtId="0" fontId="11" fillId="10" borderId="0" xfId="6" applyFont="1" applyFill="1" applyAlignment="1">
      <alignment horizontal="left" vertical="center"/>
    </xf>
    <xf numFmtId="0" fontId="11" fillId="10" borderId="1" xfId="6" applyFont="1" applyFill="1" applyBorder="1" applyAlignment="1">
      <alignment horizontal="left" vertical="center"/>
    </xf>
    <xf numFmtId="0" fontId="7" fillId="10" borderId="5" xfId="6" applyFont="1" applyFill="1" applyBorder="1" applyAlignment="1">
      <alignment horizontal="center"/>
    </xf>
    <xf numFmtId="0" fontId="7" fillId="3" borderId="10" xfId="6" applyFont="1" applyFill="1" applyBorder="1" applyAlignment="1">
      <alignment horizontal="center"/>
    </xf>
    <xf numFmtId="0" fontId="7" fillId="3" borderId="5" xfId="6" applyFont="1" applyFill="1" applyBorder="1" applyAlignment="1">
      <alignment horizontal="center"/>
    </xf>
    <xf numFmtId="0" fontId="7" fillId="3" borderId="11" xfId="6" applyFont="1" applyFill="1" applyBorder="1" applyAlignment="1">
      <alignment horizontal="center"/>
    </xf>
    <xf numFmtId="0" fontId="7" fillId="3" borderId="6" xfId="6" applyFont="1" applyFill="1" applyBorder="1" applyAlignment="1">
      <alignment horizontal="center"/>
    </xf>
    <xf numFmtId="0" fontId="7" fillId="3" borderId="0" xfId="6" applyFont="1" applyFill="1" applyAlignment="1">
      <alignment horizontal="center"/>
    </xf>
    <xf numFmtId="0" fontId="7" fillId="3" borderId="4" xfId="6" applyFont="1" applyFill="1" applyBorder="1" applyAlignment="1">
      <alignment horizontal="center"/>
    </xf>
    <xf numFmtId="0" fontId="7" fillId="3" borderId="7" xfId="6" applyFont="1" applyFill="1" applyBorder="1" applyAlignment="1">
      <alignment horizontal="center"/>
    </xf>
    <xf numFmtId="0" fontId="7" fillId="3" borderId="1" xfId="6" applyFont="1" applyFill="1" applyBorder="1" applyAlignment="1">
      <alignment horizontal="center"/>
    </xf>
    <xf numFmtId="0" fontId="7" fillId="3" borderId="12" xfId="6" applyFont="1" applyFill="1" applyBorder="1" applyAlignment="1">
      <alignment horizontal="center"/>
    </xf>
    <xf numFmtId="0" fontId="11" fillId="5" borderId="5" xfId="6" applyFont="1" applyFill="1" applyBorder="1" applyAlignment="1">
      <alignment horizontal="left" vertical="center"/>
    </xf>
    <xf numFmtId="0" fontId="11" fillId="5" borderId="0" xfId="6" applyFont="1" applyFill="1" applyAlignment="1">
      <alignment horizontal="left" vertical="center"/>
    </xf>
    <xf numFmtId="0" fontId="11" fillId="5" borderId="1" xfId="6" applyFont="1" applyFill="1" applyBorder="1" applyAlignment="1">
      <alignment horizontal="left" vertical="center"/>
    </xf>
    <xf numFmtId="0" fontId="10" fillId="6" borderId="10" xfId="6" applyFont="1" applyFill="1" applyBorder="1" applyAlignment="1">
      <alignment horizontal="center" vertical="center"/>
    </xf>
    <xf numFmtId="0" fontId="10" fillId="6" borderId="5" xfId="6" applyFont="1" applyFill="1" applyBorder="1" applyAlignment="1">
      <alignment horizontal="center" vertical="center"/>
    </xf>
    <xf numFmtId="0" fontId="10" fillId="6" borderId="11" xfId="6" applyFont="1" applyFill="1" applyBorder="1" applyAlignment="1">
      <alignment horizontal="center" vertical="center"/>
    </xf>
    <xf numFmtId="0" fontId="10" fillId="6" borderId="6" xfId="6" applyFont="1" applyFill="1" applyBorder="1" applyAlignment="1">
      <alignment horizontal="center" vertical="center"/>
    </xf>
    <xf numFmtId="0" fontId="10" fillId="6" borderId="0" xfId="6" applyFont="1" applyFill="1" applyAlignment="1">
      <alignment horizontal="center" vertical="center"/>
    </xf>
    <xf numFmtId="0" fontId="10" fillId="6" borderId="4" xfId="6" applyFont="1" applyFill="1" applyBorder="1" applyAlignment="1">
      <alignment horizontal="center" vertical="center"/>
    </xf>
    <xf numFmtId="0" fontId="10" fillId="6" borderId="7" xfId="6" applyFont="1" applyFill="1" applyBorder="1" applyAlignment="1">
      <alignment horizontal="center" vertical="center"/>
    </xf>
    <xf numFmtId="0" fontId="10" fillId="6" borderId="1" xfId="6" applyFont="1" applyFill="1" applyBorder="1" applyAlignment="1">
      <alignment horizontal="center" vertical="center"/>
    </xf>
    <xf numFmtId="0" fontId="10" fillId="6" borderId="12" xfId="6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0" fillId="7" borderId="0" xfId="6" applyFont="1" applyFill="1" applyAlignment="1">
      <alignment horizontal="left" vertical="center"/>
    </xf>
    <xf numFmtId="0" fontId="10" fillId="3" borderId="10" xfId="6" applyFont="1" applyFill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3" borderId="11" xfId="6" applyFont="1" applyFill="1" applyBorder="1" applyAlignment="1">
      <alignment horizontal="center" vertical="center"/>
    </xf>
    <xf numFmtId="0" fontId="10" fillId="3" borderId="6" xfId="6" applyFont="1" applyFill="1" applyBorder="1" applyAlignment="1">
      <alignment horizontal="center" vertical="center"/>
    </xf>
    <xf numFmtId="0" fontId="10" fillId="3" borderId="0" xfId="6" applyFont="1" applyFill="1" applyAlignment="1">
      <alignment horizontal="center" vertical="center"/>
    </xf>
    <xf numFmtId="0" fontId="10" fillId="3" borderId="4" xfId="6" applyFont="1" applyFill="1" applyBorder="1" applyAlignment="1">
      <alignment horizontal="center" vertical="center"/>
    </xf>
    <xf numFmtId="0" fontId="10" fillId="3" borderId="7" xfId="6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center" vertical="center"/>
    </xf>
    <xf numFmtId="0" fontId="10" fillId="3" borderId="12" xfId="6" applyFont="1" applyFill="1" applyBorder="1" applyAlignment="1">
      <alignment horizontal="center" vertical="center"/>
    </xf>
    <xf numFmtId="0" fontId="7" fillId="0" borderId="10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0" fontId="7" fillId="0" borderId="11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7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8" fillId="3" borderId="10" xfId="6" applyFont="1" applyFill="1" applyBorder="1" applyAlignment="1">
      <alignment horizontal="center"/>
    </xf>
    <xf numFmtId="0" fontId="8" fillId="3" borderId="5" xfId="6" applyFont="1" applyFill="1" applyBorder="1" applyAlignment="1">
      <alignment horizontal="center"/>
    </xf>
    <xf numFmtId="0" fontId="8" fillId="3" borderId="11" xfId="6" applyFont="1" applyFill="1" applyBorder="1" applyAlignment="1">
      <alignment horizontal="center"/>
    </xf>
    <xf numFmtId="0" fontId="8" fillId="3" borderId="6" xfId="6" applyFont="1" applyFill="1" applyBorder="1" applyAlignment="1">
      <alignment horizontal="center"/>
    </xf>
    <xf numFmtId="0" fontId="8" fillId="3" borderId="0" xfId="6" applyFont="1" applyFill="1" applyAlignment="1">
      <alignment horizontal="center"/>
    </xf>
    <xf numFmtId="0" fontId="8" fillId="3" borderId="4" xfId="6" applyFont="1" applyFill="1" applyBorder="1" applyAlignment="1">
      <alignment horizontal="center"/>
    </xf>
    <xf numFmtId="0" fontId="8" fillId="3" borderId="7" xfId="6" applyFont="1" applyFill="1" applyBorder="1" applyAlignment="1">
      <alignment horizontal="center"/>
    </xf>
    <xf numFmtId="0" fontId="8" fillId="3" borderId="1" xfId="6" applyFont="1" applyFill="1" applyBorder="1" applyAlignment="1">
      <alignment horizontal="center"/>
    </xf>
    <xf numFmtId="0" fontId="8" fillId="3" borderId="12" xfId="6" applyFont="1" applyFill="1" applyBorder="1" applyAlignment="1">
      <alignment horizontal="center"/>
    </xf>
    <xf numFmtId="0" fontId="19" fillId="6" borderId="10" xfId="6" applyFont="1" applyFill="1" applyBorder="1" applyAlignment="1">
      <alignment horizontal="center"/>
    </xf>
    <xf numFmtId="0" fontId="19" fillId="6" borderId="5" xfId="6" applyFont="1" applyFill="1" applyBorder="1" applyAlignment="1">
      <alignment horizontal="center"/>
    </xf>
    <xf numFmtId="0" fontId="19" fillId="6" borderId="11" xfId="6" applyFont="1" applyFill="1" applyBorder="1" applyAlignment="1">
      <alignment horizontal="center"/>
    </xf>
    <xf numFmtId="0" fontId="19" fillId="6" borderId="6" xfId="6" applyFont="1" applyFill="1" applyBorder="1" applyAlignment="1">
      <alignment horizontal="center"/>
    </xf>
    <xf numFmtId="0" fontId="19" fillId="6" borderId="0" xfId="6" applyFont="1" applyFill="1" applyAlignment="1">
      <alignment horizontal="center"/>
    </xf>
    <xf numFmtId="0" fontId="19" fillId="6" borderId="4" xfId="6" applyFont="1" applyFill="1" applyBorder="1" applyAlignment="1">
      <alignment horizontal="center"/>
    </xf>
    <xf numFmtId="0" fontId="19" fillId="6" borderId="7" xfId="6" applyFont="1" applyFill="1" applyBorder="1" applyAlignment="1">
      <alignment horizontal="center"/>
    </xf>
    <xf numFmtId="0" fontId="19" fillId="6" borderId="1" xfId="6" applyFont="1" applyFill="1" applyBorder="1" applyAlignment="1">
      <alignment horizontal="center"/>
    </xf>
    <xf numFmtId="0" fontId="19" fillId="6" borderId="12" xfId="6" applyFont="1" applyFill="1" applyBorder="1" applyAlignment="1">
      <alignment horizontal="center"/>
    </xf>
    <xf numFmtId="0" fontId="8" fillId="0" borderId="10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8" fillId="0" borderId="11" xfId="6" applyFont="1" applyBorder="1" applyAlignment="1">
      <alignment horizontal="left" vertical="center"/>
    </xf>
    <xf numFmtId="0" fontId="8" fillId="0" borderId="6" xfId="6" applyFont="1" applyBorder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8" fillId="0" borderId="4" xfId="6" applyFont="1" applyBorder="1" applyAlignment="1">
      <alignment horizontal="left" vertical="center"/>
    </xf>
    <xf numFmtId="0" fontId="8" fillId="0" borderId="7" xfId="6" applyFont="1" applyBorder="1" applyAlignment="1">
      <alignment horizontal="left" vertical="center"/>
    </xf>
    <xf numFmtId="0" fontId="8" fillId="0" borderId="1" xfId="6" applyFont="1" applyBorder="1" applyAlignment="1">
      <alignment horizontal="left" vertical="center"/>
    </xf>
    <xf numFmtId="0" fontId="8" fillId="0" borderId="12" xfId="6" applyFont="1" applyBorder="1" applyAlignment="1">
      <alignment horizontal="left" vertical="center"/>
    </xf>
    <xf numFmtId="0" fontId="10" fillId="0" borderId="10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8" fillId="2" borderId="10" xfId="6" applyFont="1" applyFill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8" fillId="2" borderId="11" xfId="6" applyFont="1" applyFill="1" applyBorder="1" applyAlignment="1">
      <alignment horizontal="left" vertical="center"/>
    </xf>
    <xf numFmtId="0" fontId="8" fillId="2" borderId="6" xfId="6" applyFont="1" applyFill="1" applyBorder="1" applyAlignment="1">
      <alignment horizontal="left" vertical="center"/>
    </xf>
    <xf numFmtId="0" fontId="8" fillId="2" borderId="0" xfId="6" applyFont="1" applyFill="1" applyAlignment="1">
      <alignment horizontal="left" vertical="center"/>
    </xf>
    <xf numFmtId="0" fontId="8" fillId="2" borderId="4" xfId="6" applyFont="1" applyFill="1" applyBorder="1" applyAlignment="1">
      <alignment horizontal="left" vertical="center"/>
    </xf>
    <xf numFmtId="0" fontId="8" fillId="0" borderId="10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/>
    </xf>
    <xf numFmtId="0" fontId="10" fillId="7" borderId="1" xfId="6" applyFont="1" applyFill="1" applyBorder="1" applyAlignment="1">
      <alignment horizontal="left" vertical="center"/>
    </xf>
    <xf numFmtId="0" fontId="8" fillId="3" borderId="3" xfId="6" applyFont="1" applyFill="1" applyBorder="1" applyAlignment="1">
      <alignment horizontal="center" vertical="center"/>
    </xf>
    <xf numFmtId="0" fontId="8" fillId="3" borderId="23" xfId="6" applyFont="1" applyFill="1" applyBorder="1" applyAlignment="1">
      <alignment horizontal="center" vertical="center"/>
    </xf>
    <xf numFmtId="0" fontId="8" fillId="3" borderId="22" xfId="6" applyFont="1" applyFill="1" applyBorder="1" applyAlignment="1">
      <alignment horizontal="center" vertical="center"/>
    </xf>
    <xf numFmtId="0" fontId="8" fillId="3" borderId="13" xfId="6" applyFont="1" applyFill="1" applyBorder="1" applyAlignment="1">
      <alignment horizontal="center" vertical="center"/>
    </xf>
    <xf numFmtId="0" fontId="8" fillId="2" borderId="10" xfId="6" applyFont="1" applyFill="1" applyBorder="1" applyAlignment="1">
      <alignment horizontal="left" vertical="top"/>
    </xf>
    <xf numFmtId="0" fontId="8" fillId="2" borderId="5" xfId="6" applyFont="1" applyFill="1" applyBorder="1" applyAlignment="1">
      <alignment horizontal="left" vertical="top"/>
    </xf>
    <xf numFmtId="0" fontId="8" fillId="2" borderId="11" xfId="6" applyFont="1" applyFill="1" applyBorder="1" applyAlignment="1">
      <alignment horizontal="left" vertical="top"/>
    </xf>
    <xf numFmtId="0" fontId="8" fillId="2" borderId="6" xfId="6" applyFont="1" applyFill="1" applyBorder="1" applyAlignment="1">
      <alignment horizontal="left" vertical="top"/>
    </xf>
    <xf numFmtId="0" fontId="8" fillId="2" borderId="0" xfId="6" applyFont="1" applyFill="1" applyAlignment="1">
      <alignment horizontal="left" vertical="top"/>
    </xf>
    <xf numFmtId="0" fontId="8" fillId="2" borderId="4" xfId="6" applyFont="1" applyFill="1" applyBorder="1" applyAlignment="1">
      <alignment horizontal="left" vertical="top"/>
    </xf>
    <xf numFmtId="0" fontId="8" fillId="2" borderId="7" xfId="6" applyFont="1" applyFill="1" applyBorder="1" applyAlignment="1">
      <alignment horizontal="left" vertical="top"/>
    </xf>
    <xf numFmtId="0" fontId="8" fillId="2" borderId="1" xfId="6" applyFont="1" applyFill="1" applyBorder="1" applyAlignment="1">
      <alignment horizontal="left" vertical="top"/>
    </xf>
    <xf numFmtId="0" fontId="8" fillId="2" borderId="12" xfId="6" applyFont="1" applyFill="1" applyBorder="1" applyAlignment="1">
      <alignment horizontal="left" vertical="top"/>
    </xf>
    <xf numFmtId="0" fontId="8" fillId="3" borderId="3" xfId="6" applyFont="1" applyFill="1" applyBorder="1" applyAlignment="1">
      <alignment horizontal="left" vertical="center"/>
    </xf>
    <xf numFmtId="0" fontId="7" fillId="3" borderId="10" xfId="6" applyFont="1" applyFill="1" applyBorder="1" applyAlignment="1">
      <alignment horizontal="left"/>
    </xf>
    <xf numFmtId="0" fontId="7" fillId="3" borderId="5" xfId="6" applyFont="1" applyFill="1" applyBorder="1" applyAlignment="1">
      <alignment horizontal="left"/>
    </xf>
    <xf numFmtId="0" fontId="7" fillId="3" borderId="11" xfId="6" applyFont="1" applyFill="1" applyBorder="1" applyAlignment="1">
      <alignment horizontal="left"/>
    </xf>
    <xf numFmtId="0" fontId="7" fillId="3" borderId="6" xfId="6" applyFont="1" applyFill="1" applyBorder="1" applyAlignment="1">
      <alignment horizontal="left"/>
    </xf>
    <xf numFmtId="0" fontId="7" fillId="3" borderId="0" xfId="6" applyFont="1" applyFill="1" applyAlignment="1">
      <alignment horizontal="left"/>
    </xf>
    <xf numFmtId="0" fontId="7" fillId="3" borderId="4" xfId="6" applyFont="1" applyFill="1" applyBorder="1" applyAlignment="1">
      <alignment horizontal="left"/>
    </xf>
    <xf numFmtId="0" fontId="7" fillId="3" borderId="7" xfId="6" applyFont="1" applyFill="1" applyBorder="1" applyAlignment="1">
      <alignment horizontal="left"/>
    </xf>
    <xf numFmtId="0" fontId="7" fillId="3" borderId="1" xfId="6" applyFont="1" applyFill="1" applyBorder="1" applyAlignment="1">
      <alignment horizontal="left"/>
    </xf>
    <xf numFmtId="0" fontId="7" fillId="3" borderId="12" xfId="6" applyFont="1" applyFill="1" applyBorder="1" applyAlignment="1">
      <alignment horizontal="left"/>
    </xf>
    <xf numFmtId="0" fontId="10" fillId="7" borderId="10" xfId="6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center" vertical="center"/>
    </xf>
    <xf numFmtId="0" fontId="10" fillId="7" borderId="11" xfId="6" applyFont="1" applyFill="1" applyBorder="1" applyAlignment="1">
      <alignment horizontal="center" vertical="center"/>
    </xf>
    <xf numFmtId="0" fontId="10" fillId="7" borderId="6" xfId="6" applyFont="1" applyFill="1" applyBorder="1" applyAlignment="1">
      <alignment horizontal="center" vertical="center"/>
    </xf>
    <xf numFmtId="0" fontId="10" fillId="7" borderId="0" xfId="6" applyFont="1" applyFill="1" applyAlignment="1">
      <alignment horizontal="center" vertical="center"/>
    </xf>
    <xf numFmtId="0" fontId="10" fillId="7" borderId="4" xfId="6" applyFont="1" applyFill="1" applyBorder="1" applyAlignment="1">
      <alignment horizontal="center" vertical="center"/>
    </xf>
    <xf numFmtId="0" fontId="10" fillId="7" borderId="7" xfId="6" applyFont="1" applyFill="1" applyBorder="1" applyAlignment="1">
      <alignment horizontal="center" vertical="center"/>
    </xf>
    <xf numFmtId="0" fontId="10" fillId="7" borderId="1" xfId="6" applyFont="1" applyFill="1" applyBorder="1" applyAlignment="1">
      <alignment horizontal="center" vertical="center"/>
    </xf>
    <xf numFmtId="0" fontId="10" fillId="7" borderId="12" xfId="6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7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0" fontId="8" fillId="2" borderId="12" xfId="6" applyFont="1" applyFill="1" applyBorder="1" applyAlignment="1">
      <alignment horizontal="left" vertical="center"/>
    </xf>
    <xf numFmtId="0" fontId="10" fillId="6" borderId="6" xfId="6" applyFont="1" applyFill="1" applyBorder="1" applyAlignment="1">
      <alignment horizontal="left" vertical="center"/>
    </xf>
    <xf numFmtId="0" fontId="10" fillId="6" borderId="0" xfId="6" applyFont="1" applyFill="1" applyAlignment="1">
      <alignment horizontal="left" vertical="center"/>
    </xf>
    <xf numFmtId="0" fontId="10" fillId="6" borderId="4" xfId="6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11" fillId="10" borderId="5" xfId="6" applyFont="1" applyFill="1" applyBorder="1" applyAlignment="1">
      <alignment horizontal="center" vertical="center"/>
    </xf>
    <xf numFmtId="0" fontId="11" fillId="10" borderId="0" xfId="6" applyFont="1" applyFill="1" applyAlignment="1">
      <alignment horizontal="center" vertical="center"/>
    </xf>
    <xf numFmtId="0" fontId="8" fillId="7" borderId="10" xfId="6" applyFont="1" applyFill="1" applyBorder="1" applyAlignment="1">
      <alignment horizontal="center" vertical="center"/>
    </xf>
    <xf numFmtId="0" fontId="8" fillId="7" borderId="5" xfId="6" applyFont="1" applyFill="1" applyBorder="1" applyAlignment="1">
      <alignment horizontal="center" vertical="center"/>
    </xf>
    <xf numFmtId="0" fontId="8" fillId="7" borderId="11" xfId="6" applyFont="1" applyFill="1" applyBorder="1" applyAlignment="1">
      <alignment horizontal="center" vertical="center"/>
    </xf>
    <xf numFmtId="0" fontId="8" fillId="7" borderId="6" xfId="6" applyFont="1" applyFill="1" applyBorder="1" applyAlignment="1">
      <alignment horizontal="center" vertical="center"/>
    </xf>
    <xf numFmtId="0" fontId="8" fillId="7" borderId="0" xfId="6" applyFont="1" applyFill="1" applyAlignment="1">
      <alignment horizontal="center" vertical="center"/>
    </xf>
    <xf numFmtId="0" fontId="8" fillId="7" borderId="4" xfId="6" applyFont="1" applyFill="1" applyBorder="1" applyAlignment="1">
      <alignment horizontal="center" vertical="center"/>
    </xf>
    <xf numFmtId="0" fontId="8" fillId="7" borderId="7" xfId="6" applyFont="1" applyFill="1" applyBorder="1" applyAlignment="1">
      <alignment horizontal="center" vertical="center"/>
    </xf>
    <xf numFmtId="0" fontId="8" fillId="7" borderId="1" xfId="6" applyFont="1" applyFill="1" applyBorder="1" applyAlignment="1">
      <alignment horizontal="center" vertical="center"/>
    </xf>
    <xf numFmtId="0" fontId="8" fillId="7" borderId="12" xfId="6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0" fillId="3" borderId="3" xfId="6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2" fillId="10" borderId="2" xfId="6" applyFont="1" applyFill="1" applyBorder="1" applyAlignment="1">
      <alignment horizontal="left" vertical="center"/>
    </xf>
    <xf numFmtId="0" fontId="9" fillId="10" borderId="5" xfId="6" applyFont="1" applyFill="1" applyBorder="1" applyAlignment="1">
      <alignment horizontal="center" vertical="center"/>
    </xf>
    <xf numFmtId="0" fontId="9" fillId="10" borderId="0" xfId="6" applyFont="1" applyFill="1" applyAlignment="1">
      <alignment horizontal="center" vertical="center"/>
    </xf>
    <xf numFmtId="0" fontId="11" fillId="10" borderId="2" xfId="6" applyFont="1" applyFill="1" applyBorder="1" applyAlignment="1">
      <alignment horizontal="left" vertical="center"/>
    </xf>
    <xf numFmtId="0" fontId="10" fillId="6" borderId="10" xfId="6" applyFont="1" applyFill="1" applyBorder="1" applyAlignment="1">
      <alignment horizontal="left" vertical="center"/>
    </xf>
    <xf numFmtId="0" fontId="10" fillId="6" borderId="5" xfId="6" applyFont="1" applyFill="1" applyBorder="1" applyAlignment="1">
      <alignment horizontal="left" vertical="center"/>
    </xf>
    <xf numFmtId="0" fontId="10" fillId="6" borderId="11" xfId="6" applyFont="1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165" fontId="7" fillId="3" borderId="8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4" xfId="0" applyFont="1" applyBorder="1" applyAlignment="1">
      <alignment horizontal="left"/>
    </xf>
    <xf numFmtId="166" fontId="7" fillId="3" borderId="8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66" fontId="7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5" borderId="8" xfId="6" applyFont="1" applyFill="1" applyBorder="1" applyAlignment="1">
      <alignment horizontal="left"/>
    </xf>
    <xf numFmtId="0" fontId="12" fillId="5" borderId="2" xfId="6" applyFont="1" applyFill="1" applyBorder="1" applyAlignment="1">
      <alignment horizontal="left"/>
    </xf>
    <xf numFmtId="0" fontId="12" fillId="5" borderId="9" xfId="6" applyFont="1" applyFill="1" applyBorder="1" applyAlignment="1">
      <alignment horizontal="left"/>
    </xf>
    <xf numFmtId="0" fontId="8" fillId="7" borderId="8" xfId="6" applyFont="1" applyFill="1" applyBorder="1" applyAlignment="1">
      <alignment horizontal="left" vertical="center"/>
    </xf>
    <xf numFmtId="0" fontId="8" fillId="7" borderId="2" xfId="6" applyFont="1" applyFill="1" applyBorder="1" applyAlignment="1">
      <alignment horizontal="left" vertical="center"/>
    </xf>
    <xf numFmtId="0" fontId="8" fillId="7" borderId="9" xfId="6" applyFont="1" applyFill="1" applyBorder="1" applyAlignment="1">
      <alignment horizontal="left" vertical="center"/>
    </xf>
    <xf numFmtId="0" fontId="8" fillId="0" borderId="8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8" xfId="6" applyFont="1" applyBorder="1" applyAlignment="1">
      <alignment horizontal="left" vertical="center"/>
    </xf>
    <xf numFmtId="0" fontId="8" fillId="0" borderId="2" xfId="6" applyFont="1" applyBorder="1" applyAlignment="1">
      <alignment horizontal="left" vertical="center"/>
    </xf>
    <xf numFmtId="0" fontId="8" fillId="0" borderId="9" xfId="6" applyFont="1" applyBorder="1" applyAlignment="1">
      <alignment horizontal="left" vertical="center"/>
    </xf>
    <xf numFmtId="0" fontId="11" fillId="10" borderId="2" xfId="6" applyFont="1" applyFill="1" applyBorder="1" applyAlignment="1">
      <alignment horizontal="left"/>
    </xf>
    <xf numFmtId="0" fontId="8" fillId="7" borderId="8" xfId="6" applyFont="1" applyFill="1" applyBorder="1" applyAlignment="1">
      <alignment horizontal="center" vertical="center"/>
    </xf>
    <xf numFmtId="0" fontId="8" fillId="7" borderId="2" xfId="6" applyFont="1" applyFill="1" applyBorder="1" applyAlignment="1">
      <alignment horizontal="center" vertical="center"/>
    </xf>
    <xf numFmtId="0" fontId="8" fillId="7" borderId="9" xfId="6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2" borderId="8" xfId="6" applyFont="1" applyFill="1" applyBorder="1" applyAlignment="1">
      <alignment horizontal="left" vertical="center"/>
    </xf>
    <xf numFmtId="0" fontId="10" fillId="2" borderId="2" xfId="6" applyFont="1" applyFill="1" applyBorder="1" applyAlignment="1">
      <alignment horizontal="left" vertical="center"/>
    </xf>
    <xf numFmtId="0" fontId="10" fillId="2" borderId="9" xfId="6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8" fillId="0" borderId="8" xfId="6" applyNumberFormat="1" applyFont="1" applyBorder="1" applyAlignment="1">
      <alignment horizontal="center" vertical="center"/>
    </xf>
    <xf numFmtId="49" fontId="8" fillId="0" borderId="2" xfId="6" applyNumberFormat="1" applyFont="1" applyBorder="1" applyAlignment="1">
      <alignment horizontal="center" vertical="center"/>
    </xf>
    <xf numFmtId="49" fontId="8" fillId="0" borderId="9" xfId="6" applyNumberFormat="1" applyFont="1" applyBorder="1" applyAlignment="1">
      <alignment horizontal="center" vertical="center"/>
    </xf>
    <xf numFmtId="0" fontId="8" fillId="2" borderId="8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8" fillId="2" borderId="8" xfId="6" applyFont="1" applyFill="1" applyBorder="1" applyAlignment="1">
      <alignment horizontal="left" vertical="center"/>
    </xf>
    <xf numFmtId="0" fontId="8" fillId="2" borderId="2" xfId="6" applyFont="1" applyFill="1" applyBorder="1" applyAlignment="1">
      <alignment horizontal="left" vertical="center"/>
    </xf>
    <xf numFmtId="0" fontId="8" fillId="2" borderId="9" xfId="6" applyFont="1" applyFill="1" applyBorder="1" applyAlignment="1">
      <alignment horizontal="left" vertical="center"/>
    </xf>
    <xf numFmtId="0" fontId="14" fillId="0" borderId="24" xfId="0" applyFont="1" applyBorder="1" applyAlignment="1">
      <alignment horizontal="center" vertical="center" textRotation="90" wrapText="1"/>
    </xf>
    <xf numFmtId="0" fontId="8" fillId="0" borderId="0" xfId="6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49" fontId="15" fillId="0" borderId="10" xfId="22" applyNumberFormat="1" applyFont="1" applyBorder="1" applyAlignment="1">
      <alignment horizontal="center" vertical="center"/>
    </xf>
    <xf numFmtId="49" fontId="15" fillId="0" borderId="5" xfId="22" applyNumberFormat="1" applyFont="1" applyBorder="1" applyAlignment="1">
      <alignment horizontal="center" vertical="center"/>
    </xf>
    <xf numFmtId="49" fontId="15" fillId="0" borderId="11" xfId="22" applyNumberFormat="1" applyFont="1" applyBorder="1" applyAlignment="1">
      <alignment horizontal="center" vertical="center"/>
    </xf>
    <xf numFmtId="49" fontId="15" fillId="0" borderId="6" xfId="22" applyNumberFormat="1" applyFont="1" applyBorder="1" applyAlignment="1">
      <alignment horizontal="center" vertical="center"/>
    </xf>
    <xf numFmtId="49" fontId="15" fillId="0" borderId="0" xfId="22" applyNumberFormat="1" applyFont="1" applyAlignment="1">
      <alignment horizontal="center" vertical="center"/>
    </xf>
    <xf numFmtId="49" fontId="15" fillId="0" borderId="4" xfId="22" applyNumberFormat="1" applyFont="1" applyBorder="1" applyAlignment="1">
      <alignment horizontal="center" vertical="center"/>
    </xf>
    <xf numFmtId="49" fontId="15" fillId="0" borderId="7" xfId="22" applyNumberFormat="1" applyFont="1" applyBorder="1" applyAlignment="1">
      <alignment horizontal="center" vertical="center"/>
    </xf>
    <xf numFmtId="49" fontId="15" fillId="0" borderId="1" xfId="22" applyNumberFormat="1" applyFont="1" applyBorder="1" applyAlignment="1">
      <alignment horizontal="center" vertical="center"/>
    </xf>
    <xf numFmtId="49" fontId="15" fillId="0" borderId="12" xfId="22" applyNumberFormat="1" applyFont="1" applyBorder="1" applyAlignment="1">
      <alignment horizontal="center" vertical="center"/>
    </xf>
    <xf numFmtId="0" fontId="11" fillId="5" borderId="0" xfId="22" applyFont="1" applyFill="1" applyAlignment="1">
      <alignment horizontal="center" vertical="center"/>
    </xf>
    <xf numFmtId="0" fontId="11" fillId="5" borderId="1" xfId="22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/>
    </xf>
    <xf numFmtId="0" fontId="12" fillId="10" borderId="5" xfId="6" applyFont="1" applyFill="1" applyBorder="1" applyAlignment="1">
      <alignment horizontal="center" vertical="center"/>
    </xf>
    <xf numFmtId="0" fontId="12" fillId="10" borderId="0" xfId="6" applyFont="1" applyFill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20" fillId="0" borderId="20" xfId="6" applyFont="1" applyBorder="1" applyAlignment="1">
      <alignment horizontal="center" vertical="center" textRotation="90" wrapText="1"/>
    </xf>
    <xf numFmtId="0" fontId="20" fillId="0" borderId="19" xfId="6" applyFont="1" applyBorder="1" applyAlignment="1">
      <alignment horizontal="center" vertical="center" textRotation="90" wrapText="1"/>
    </xf>
    <xf numFmtId="0" fontId="20" fillId="0" borderId="21" xfId="6" applyFont="1" applyBorder="1" applyAlignment="1">
      <alignment horizontal="center" vertical="center" textRotation="90" wrapText="1"/>
    </xf>
    <xf numFmtId="0" fontId="11" fillId="5" borderId="5" xfId="22" applyFont="1" applyFill="1" applyBorder="1" applyAlignment="1">
      <alignment horizontal="center" vertical="center"/>
    </xf>
    <xf numFmtId="0" fontId="15" fillId="4" borderId="10" xfId="22" applyFont="1" applyFill="1" applyBorder="1" applyAlignment="1">
      <alignment horizontal="center" vertical="center"/>
    </xf>
    <xf numFmtId="0" fontId="15" fillId="4" borderId="5" xfId="22" applyFont="1" applyFill="1" applyBorder="1" applyAlignment="1">
      <alignment horizontal="center" vertical="center"/>
    </xf>
    <xf numFmtId="0" fontId="15" fillId="4" borderId="11" xfId="22" applyFont="1" applyFill="1" applyBorder="1" applyAlignment="1">
      <alignment horizontal="center" vertical="center"/>
    </xf>
    <xf numFmtId="0" fontId="15" fillId="4" borderId="6" xfId="22" applyFont="1" applyFill="1" applyBorder="1" applyAlignment="1">
      <alignment horizontal="center" vertical="center"/>
    </xf>
    <xf numFmtId="0" fontId="15" fillId="4" borderId="0" xfId="22" applyFont="1" applyFill="1" applyAlignment="1">
      <alignment horizontal="center" vertical="center"/>
    </xf>
    <xf numFmtId="0" fontId="15" fillId="4" borderId="4" xfId="22" applyFont="1" applyFill="1" applyBorder="1" applyAlignment="1">
      <alignment horizontal="center" vertical="center"/>
    </xf>
    <xf numFmtId="0" fontId="15" fillId="4" borderId="7" xfId="22" applyFont="1" applyFill="1" applyBorder="1" applyAlignment="1">
      <alignment horizontal="center" vertical="center"/>
    </xf>
    <xf numFmtId="0" fontId="15" fillId="4" borderId="1" xfId="22" applyFont="1" applyFill="1" applyBorder="1" applyAlignment="1">
      <alignment horizontal="center" vertical="center"/>
    </xf>
    <xf numFmtId="0" fontId="15" fillId="4" borderId="12" xfId="22" applyFont="1" applyFill="1" applyBorder="1" applyAlignment="1">
      <alignment horizontal="center" vertical="center"/>
    </xf>
    <xf numFmtId="0" fontId="8" fillId="2" borderId="10" xfId="6" applyFont="1" applyFill="1" applyBorder="1" applyAlignment="1">
      <alignment horizontal="center" vertical="center"/>
    </xf>
    <xf numFmtId="0" fontId="8" fillId="2" borderId="5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/>
    </xf>
    <xf numFmtId="49" fontId="8" fillId="0" borderId="10" xfId="6" applyNumberFormat="1" applyFont="1" applyBorder="1" applyAlignment="1">
      <alignment horizontal="center" vertical="center"/>
    </xf>
    <xf numFmtId="49" fontId="8" fillId="0" borderId="5" xfId="6" applyNumberFormat="1" applyFont="1" applyBorder="1" applyAlignment="1">
      <alignment horizontal="center" vertical="center"/>
    </xf>
    <xf numFmtId="49" fontId="8" fillId="0" borderId="7" xfId="6" applyNumberFormat="1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0" fontId="8" fillId="10" borderId="5" xfId="6" applyFont="1" applyFill="1" applyBorder="1" applyAlignment="1">
      <alignment horizontal="center" vertical="center"/>
    </xf>
  </cellXfs>
  <cellStyles count="48">
    <cellStyle name="Millares 2" xfId="1" xr:uid="{00000000-0005-0000-0000-000000000000}"/>
    <cellStyle name="Millares 2 2" xfId="2" xr:uid="{00000000-0005-0000-0000-000001000000}"/>
    <cellStyle name="Millares 2 3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7" xr:uid="{00000000-0005-0000-0000-000007000000}"/>
    <cellStyle name="Normal 2 4" xfId="8" xr:uid="{00000000-0005-0000-0000-000008000000}"/>
    <cellStyle name="Normal 2 5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2" xr:uid="{00000000-0005-0000-0000-00000C000000}"/>
    <cellStyle name="Normal 5" xfId="13" xr:uid="{00000000-0005-0000-0000-00000D000000}"/>
    <cellStyle name="Normal 5 2" xfId="14" xr:uid="{00000000-0005-0000-0000-00000E000000}"/>
    <cellStyle name="Normal 5 3" xfId="15" xr:uid="{00000000-0005-0000-0000-00000F000000}"/>
    <cellStyle name="Normal 5 4" xfId="16" xr:uid="{00000000-0005-0000-0000-000010000000}"/>
    <cellStyle name="Normal 5 5" xfId="17" xr:uid="{00000000-0005-0000-0000-000011000000}"/>
    <cellStyle name="Normal 5 5 2" xfId="18" xr:uid="{00000000-0005-0000-0000-000012000000}"/>
    <cellStyle name="Normal 5 5 2 2" xfId="19" xr:uid="{00000000-0005-0000-0000-000013000000}"/>
    <cellStyle name="Normal 5 5 2 2 4" xfId="45" xr:uid="{00000000-0005-0000-0000-000014000000}"/>
    <cellStyle name="Normal 5 5 2 3" xfId="20" xr:uid="{00000000-0005-0000-0000-000015000000}"/>
    <cellStyle name="Normal 5 5 2 3 2" xfId="21" xr:uid="{00000000-0005-0000-0000-000016000000}"/>
    <cellStyle name="Normal 5 5 2 4" xfId="22" xr:uid="{00000000-0005-0000-0000-000017000000}"/>
    <cellStyle name="Normal 5 5 3" xfId="23" xr:uid="{00000000-0005-0000-0000-000018000000}"/>
    <cellStyle name="Normal 5 5 3 2" xfId="24" xr:uid="{00000000-0005-0000-0000-000019000000}"/>
    <cellStyle name="Normal 5 5 3 2 2" xfId="25" xr:uid="{00000000-0005-0000-0000-00001A000000}"/>
    <cellStyle name="Normal 5 5 4" xfId="26" xr:uid="{00000000-0005-0000-0000-00001B000000}"/>
    <cellStyle name="Normal 5 5 4 2 2" xfId="43" xr:uid="{00000000-0005-0000-0000-00001C000000}"/>
    <cellStyle name="Normal 5 6" xfId="27" xr:uid="{00000000-0005-0000-0000-00001D000000}"/>
    <cellStyle name="Normal 5 7" xfId="28" xr:uid="{00000000-0005-0000-0000-00001E000000}"/>
    <cellStyle name="Normal 5 7 2 2" xfId="42" xr:uid="{00000000-0005-0000-0000-00001F000000}"/>
    <cellStyle name="Normal 6" xfId="29" xr:uid="{00000000-0005-0000-0000-000020000000}"/>
    <cellStyle name="Normal 7" xfId="30" xr:uid="{00000000-0005-0000-0000-000021000000}"/>
    <cellStyle name="Normal 7 2" xfId="31" xr:uid="{00000000-0005-0000-0000-000022000000}"/>
    <cellStyle name="Normal 7 3" xfId="32" xr:uid="{00000000-0005-0000-0000-000023000000}"/>
    <cellStyle name="Normal 7 3 2" xfId="33" xr:uid="{00000000-0005-0000-0000-000024000000}"/>
    <cellStyle name="Normal 7 3 2 4" xfId="46" xr:uid="{00000000-0005-0000-0000-000025000000}"/>
    <cellStyle name="Normal 7 3 3" xfId="34" xr:uid="{00000000-0005-0000-0000-000026000000}"/>
    <cellStyle name="Normal 7 3 3 2" xfId="35" xr:uid="{00000000-0005-0000-0000-000027000000}"/>
    <cellStyle name="Normal 7 3 3 2 2" xfId="44" xr:uid="{00000000-0005-0000-0000-000028000000}"/>
    <cellStyle name="Normal 8" xfId="36" xr:uid="{00000000-0005-0000-0000-000029000000}"/>
    <cellStyle name="Normal 8 2" xfId="37" xr:uid="{00000000-0005-0000-0000-00002A000000}"/>
    <cellStyle name="Normal 8 2 2 2" xfId="41" xr:uid="{00000000-0005-0000-0000-00002B000000}"/>
    <cellStyle name="Normal 8 3" xfId="38" xr:uid="{00000000-0005-0000-0000-00002C000000}"/>
    <cellStyle name="Normal 8 3 4" xfId="47" xr:uid="{00000000-0005-0000-0000-00002D000000}"/>
    <cellStyle name="Porcentual 2" xfId="39" xr:uid="{00000000-0005-0000-0000-00002E000000}"/>
    <cellStyle name="Porcentual 3" xfId="40" xr:uid="{00000000-0005-0000-0000-00002F000000}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2DCDB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HA$10" lockText="1" noThreeD="1"/>
</file>

<file path=xl/ctrlProps/ctrlProp10.xml><?xml version="1.0" encoding="utf-8"?>
<formControlPr xmlns="http://schemas.microsoft.com/office/spreadsheetml/2009/9/main" objectType="CheckBox" fmlaLink="$HK$20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M$15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M$17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fmlaLink="$HH$40" lockText="1" noThreeD="1"/>
</file>

<file path=xl/ctrlProps/ctrlProp129.xml><?xml version="1.0" encoding="utf-8"?>
<formControlPr xmlns="http://schemas.microsoft.com/office/spreadsheetml/2009/9/main" objectType="CheckBox" fmlaLink="$HH$40" lockText="1" noThreeD="1"/>
</file>

<file path=xl/ctrlProps/ctrlProp13.xml><?xml version="1.0" encoding="utf-8"?>
<formControlPr xmlns="http://schemas.microsoft.com/office/spreadsheetml/2009/9/main" objectType="CheckBox" fmlaLink="$HM$18" lockText="1" noThreeD="1"/>
</file>

<file path=xl/ctrlProps/ctrlProp130.xml><?xml version="1.0" encoding="utf-8"?>
<formControlPr xmlns="http://schemas.microsoft.com/office/spreadsheetml/2009/9/main" objectType="CheckBox" fmlaLink="$HH$40" lockText="1" noThreeD="1"/>
</file>

<file path=xl/ctrlProps/ctrlProp131.xml><?xml version="1.0" encoding="utf-8"?>
<formControlPr xmlns="http://schemas.microsoft.com/office/spreadsheetml/2009/9/main" objectType="CheckBox" fmlaLink="$HH$40" lockText="1" noThreeD="1"/>
</file>

<file path=xl/ctrlProps/ctrlProp132.xml><?xml version="1.0" encoding="utf-8"?>
<formControlPr xmlns="http://schemas.microsoft.com/office/spreadsheetml/2009/9/main" objectType="CheckBox" fmlaLink="$HH$40" lockText="1" noThreeD="1"/>
</file>

<file path=xl/ctrlProps/ctrlProp133.xml><?xml version="1.0" encoding="utf-8"?>
<formControlPr xmlns="http://schemas.microsoft.com/office/spreadsheetml/2009/9/main" objectType="CheckBox" fmlaLink="$HH$40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fmlaLink="$HM$20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fmlaLink="$HH$36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fmlaLink="$HH$37" lockText="1" noThreeD="1"/>
</file>

<file path=xl/ctrlProps/ctrlProp17.xml><?xml version="1.0" encoding="utf-8"?>
<formControlPr xmlns="http://schemas.microsoft.com/office/spreadsheetml/2009/9/main" objectType="CheckBox" checked="Checked" fmlaLink="$HH$38" lockText="1" noThreeD="1"/>
</file>

<file path=xl/ctrlProps/ctrlProp18.xml><?xml version="1.0" encoding="utf-8"?>
<formControlPr xmlns="http://schemas.microsoft.com/office/spreadsheetml/2009/9/main" objectType="CheckBox" fmlaLink="$HH$39" lockText="1" noThreeD="1"/>
</file>

<file path=xl/ctrlProps/ctrlProp19.xml><?xml version="1.0" encoding="utf-8"?>
<formControlPr xmlns="http://schemas.microsoft.com/office/spreadsheetml/2009/9/main" objectType="CheckBox" fmlaLink="$HH$40" lockText="1" noThreeD="1"/>
</file>

<file path=xl/ctrlProps/ctrlProp2.xml><?xml version="1.0" encoding="utf-8"?>
<formControlPr xmlns="http://schemas.microsoft.com/office/spreadsheetml/2009/9/main" objectType="CheckBox" checked="Checked" fmlaLink="$HA$1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fmlaLink="$HS$5" lockText="1" noThreeD="1"/>
</file>

<file path=xl/ctrlProps/ctrlProp23.xml><?xml version="1.0" encoding="utf-8"?>
<formControlPr xmlns="http://schemas.microsoft.com/office/spreadsheetml/2009/9/main" objectType="CheckBox" checked="Checked" fmlaLink="$HS$6" lockText="1" noThreeD="1"/>
</file>

<file path=xl/ctrlProps/ctrlProp24.xml><?xml version="1.0" encoding="utf-8"?>
<formControlPr xmlns="http://schemas.microsoft.com/office/spreadsheetml/2009/9/main" objectType="CheckBox" fmlaLink="$HA$15" lockText="1" noThreeD="1"/>
</file>

<file path=xl/ctrlProps/ctrlProp25.xml><?xml version="1.0" encoding="utf-8"?>
<formControlPr xmlns="http://schemas.microsoft.com/office/spreadsheetml/2009/9/main" objectType="CheckBox" fmlaLink="$HA$17" lockText="1" noThreeD="1"/>
</file>

<file path=xl/ctrlProps/ctrlProp26.xml><?xml version="1.0" encoding="utf-8"?>
<formControlPr xmlns="http://schemas.microsoft.com/office/spreadsheetml/2009/9/main" objectType="CheckBox" fmlaLink="$HA$18" lockText="1" noThreeD="1"/>
</file>

<file path=xl/ctrlProps/ctrlProp27.xml><?xml version="1.0" encoding="utf-8"?>
<formControlPr xmlns="http://schemas.microsoft.com/office/spreadsheetml/2009/9/main" objectType="CheckBox" fmlaLink="$HA$20" lockText="1" noThreeD="1"/>
</file>

<file path=xl/ctrlProps/ctrlProp28.xml><?xml version="1.0" encoding="utf-8"?>
<formControlPr xmlns="http://schemas.microsoft.com/office/spreadsheetml/2009/9/main" objectType="CheckBox" fmlaLink="$HA$21" lockText="1" noThreeD="1"/>
</file>

<file path=xl/ctrlProps/ctrlProp29.xml><?xml version="1.0" encoding="utf-8"?>
<formControlPr xmlns="http://schemas.microsoft.com/office/spreadsheetml/2009/9/main" objectType="CheckBox" checked="Checked" fmlaLink="$HA$23" lockText="1" noThreeD="1"/>
</file>

<file path=xl/ctrlProps/ctrlProp3.xml><?xml version="1.0" encoding="utf-8"?>
<formControlPr xmlns="http://schemas.microsoft.com/office/spreadsheetml/2009/9/main" objectType="CheckBox" fmlaLink="$HI$15" lockText="1" noThreeD="1"/>
</file>

<file path=xl/ctrlProps/ctrlProp30.xml><?xml version="1.0" encoding="utf-8"?>
<formControlPr xmlns="http://schemas.microsoft.com/office/spreadsheetml/2009/9/main" objectType="CheckBox" fmlaLink="$HA$28" lockText="1" noThreeD="1"/>
</file>

<file path=xl/ctrlProps/ctrlProp31.xml><?xml version="1.0" encoding="utf-8"?>
<formControlPr xmlns="http://schemas.microsoft.com/office/spreadsheetml/2009/9/main" objectType="CheckBox" checked="Checked" fmlaLink="$HA$29" lockText="1" noThreeD="1"/>
</file>

<file path=xl/ctrlProps/ctrlProp32.xml><?xml version="1.0" encoding="utf-8"?>
<formControlPr xmlns="http://schemas.microsoft.com/office/spreadsheetml/2009/9/main" objectType="CheckBox" fmlaLink="$HA$31" lockText="1" noThreeD="1"/>
</file>

<file path=xl/ctrlProps/ctrlProp33.xml><?xml version="1.0" encoding="utf-8"?>
<formControlPr xmlns="http://schemas.microsoft.com/office/spreadsheetml/2009/9/main" objectType="CheckBox" fmlaLink="$HA$32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fmlaLink="$HI$17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$HI$18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I$20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fmlaLink="$HK$1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K$17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fmlaLink="$HK$18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1</xdr:row>
      <xdr:rowOff>37609</xdr:rowOff>
    </xdr:from>
    <xdr:to>
      <xdr:col>1</xdr:col>
      <xdr:colOff>896021</xdr:colOff>
      <xdr:row>4</xdr:row>
      <xdr:rowOff>97106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456" y="151909"/>
          <a:ext cx="503815" cy="545272"/>
        </a:xfrm>
        <a:prstGeom prst="rect">
          <a:avLst/>
        </a:prstGeom>
        <a:noFill/>
        <a:ln w="3175">
          <a:solidFill>
            <a:schemeClr val="accent1">
              <a:lumMod val="75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2813972</xdr:colOff>
      <xdr:row>1</xdr:row>
      <xdr:rowOff>90418</xdr:rowOff>
    </xdr:from>
    <xdr:to>
      <xdr:col>2</xdr:col>
      <xdr:colOff>4275804</xdr:colOff>
      <xdr:row>4</xdr:row>
      <xdr:rowOff>85460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272" y="204718"/>
          <a:ext cx="1461832" cy="4808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1</xdr:row>
      <xdr:rowOff>37609</xdr:rowOff>
    </xdr:from>
    <xdr:to>
      <xdr:col>1</xdr:col>
      <xdr:colOff>896021</xdr:colOff>
      <xdr:row>4</xdr:row>
      <xdr:rowOff>97106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4912" y="306550"/>
          <a:ext cx="503815" cy="548553"/>
        </a:xfrm>
        <a:prstGeom prst="rect">
          <a:avLst/>
        </a:prstGeom>
        <a:noFill/>
        <a:ln w="3175">
          <a:solidFill>
            <a:schemeClr val="accent1">
              <a:lumMod val="75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2813972</xdr:colOff>
      <xdr:row>1</xdr:row>
      <xdr:rowOff>90418</xdr:rowOff>
    </xdr:from>
    <xdr:to>
      <xdr:col>2</xdr:col>
      <xdr:colOff>4275804</xdr:colOff>
      <xdr:row>4</xdr:row>
      <xdr:rowOff>85460</xdr:rowOff>
    </xdr:to>
    <xdr:pic>
      <xdr:nvPicPr>
        <xdr:cNvPr id="120" name="Imagen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0836" y="211645"/>
          <a:ext cx="1466780" cy="4515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3701</xdr:colOff>
      <xdr:row>2</xdr:row>
      <xdr:rowOff>37609</xdr:rowOff>
    </xdr:from>
    <xdr:to>
      <xdr:col>14</xdr:col>
      <xdr:colOff>25663</xdr:colOff>
      <xdr:row>7</xdr:row>
      <xdr:rowOff>81897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2351" y="313834"/>
          <a:ext cx="507737" cy="520538"/>
        </a:xfrm>
        <a:prstGeom prst="rect">
          <a:avLst/>
        </a:prstGeom>
        <a:noFill/>
        <a:ln w="3175">
          <a:solidFill>
            <a:schemeClr val="accent1">
              <a:lumMod val="75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16909</xdr:colOff>
      <xdr:row>82</xdr:row>
      <xdr:rowOff>21896</xdr:rowOff>
    </xdr:from>
    <xdr:to>
      <xdr:col>16</xdr:col>
      <xdr:colOff>128619</xdr:colOff>
      <xdr:row>108</xdr:row>
      <xdr:rowOff>21898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60" b="3200"/>
        <a:stretch/>
      </xdr:blipFill>
      <xdr:spPr bwMode="auto">
        <a:xfrm>
          <a:off x="645559" y="7022771"/>
          <a:ext cx="711785" cy="742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21897</xdr:colOff>
      <xdr:row>82</xdr:row>
      <xdr:rowOff>12018</xdr:rowOff>
    </xdr:from>
    <xdr:to>
      <xdr:col>31</xdr:col>
      <xdr:colOff>12043</xdr:colOff>
      <xdr:row>109</xdr:row>
      <xdr:rowOff>14596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8"/>
        <a:stretch>
          <a:fillRect/>
        </a:stretch>
      </xdr:blipFill>
      <xdr:spPr bwMode="auto">
        <a:xfrm>
          <a:off x="1593522" y="7012893"/>
          <a:ext cx="685471" cy="774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43793</xdr:colOff>
      <xdr:row>82</xdr:row>
      <xdr:rowOff>21646</xdr:rowOff>
    </xdr:from>
    <xdr:to>
      <xdr:col>48</xdr:col>
      <xdr:colOff>32446</xdr:colOff>
      <xdr:row>109</xdr:row>
      <xdr:rowOff>14595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8" r="2932"/>
        <a:stretch>
          <a:fillRect/>
        </a:stretch>
      </xdr:blipFill>
      <xdr:spPr bwMode="auto">
        <a:xfrm>
          <a:off x="2625068" y="7022521"/>
          <a:ext cx="693503" cy="764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16205</xdr:colOff>
      <xdr:row>116</xdr:row>
      <xdr:rowOff>18249</xdr:rowOff>
    </xdr:from>
    <xdr:to>
      <xdr:col>16</xdr:col>
      <xdr:colOff>127728</xdr:colOff>
      <xdr:row>141</xdr:row>
      <xdr:rowOff>7902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55" y="7990674"/>
          <a:ext cx="711598" cy="704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20328</xdr:colOff>
      <xdr:row>115</xdr:row>
      <xdr:rowOff>25546</xdr:rowOff>
    </xdr:from>
    <xdr:to>
      <xdr:col>31</xdr:col>
      <xdr:colOff>8393</xdr:colOff>
      <xdr:row>141</xdr:row>
      <xdr:rowOff>14598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8" r="1744" b="5237"/>
        <a:stretch/>
      </xdr:blipFill>
      <xdr:spPr bwMode="auto">
        <a:xfrm>
          <a:off x="1591953" y="7969396"/>
          <a:ext cx="683390" cy="732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9468</xdr:colOff>
      <xdr:row>118</xdr:row>
      <xdr:rowOff>21048</xdr:rowOff>
    </xdr:from>
    <xdr:to>
      <xdr:col>47</xdr:col>
      <xdr:colOff>48153</xdr:colOff>
      <xdr:row>140</xdr:row>
      <xdr:rowOff>11235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893" y="8050623"/>
          <a:ext cx="629235" cy="618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</xdr:colOff>
          <xdr:row>9</xdr:row>
          <xdr:rowOff>152400</xdr:rowOff>
        </xdr:from>
        <xdr:to>
          <xdr:col>68</xdr:col>
          <xdr:colOff>30480</xdr:colOff>
          <xdr:row>11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</xdr:colOff>
          <xdr:row>10</xdr:row>
          <xdr:rowOff>121920</xdr:rowOff>
        </xdr:from>
        <xdr:to>
          <xdr:col>68</xdr:col>
          <xdr:colOff>30480</xdr:colOff>
          <xdr:row>12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48</xdr:row>
          <xdr:rowOff>0</xdr:rowOff>
        </xdr:from>
        <xdr:to>
          <xdr:col>31</xdr:col>
          <xdr:colOff>0</xdr:colOff>
          <xdr:row>55</xdr:row>
          <xdr:rowOff>22860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53</xdr:row>
          <xdr:rowOff>0</xdr:rowOff>
        </xdr:from>
        <xdr:to>
          <xdr:col>31</xdr:col>
          <xdr:colOff>0</xdr:colOff>
          <xdr:row>60</xdr:row>
          <xdr:rowOff>22860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58</xdr:row>
          <xdr:rowOff>0</xdr:rowOff>
        </xdr:from>
        <xdr:to>
          <xdr:col>31</xdr:col>
          <xdr:colOff>0</xdr:colOff>
          <xdr:row>65</xdr:row>
          <xdr:rowOff>22860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63</xdr:row>
          <xdr:rowOff>0</xdr:rowOff>
        </xdr:from>
        <xdr:to>
          <xdr:col>31</xdr:col>
          <xdr:colOff>0</xdr:colOff>
          <xdr:row>70</xdr:row>
          <xdr:rowOff>22860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48</xdr:row>
          <xdr:rowOff>0</xdr:rowOff>
        </xdr:from>
        <xdr:to>
          <xdr:col>40</xdr:col>
          <xdr:colOff>22860</xdr:colOff>
          <xdr:row>55</xdr:row>
          <xdr:rowOff>22860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53</xdr:row>
          <xdr:rowOff>0</xdr:rowOff>
        </xdr:from>
        <xdr:to>
          <xdr:col>40</xdr:col>
          <xdr:colOff>22860</xdr:colOff>
          <xdr:row>60</xdr:row>
          <xdr:rowOff>22860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58</xdr:row>
          <xdr:rowOff>0</xdr:rowOff>
        </xdr:from>
        <xdr:to>
          <xdr:col>40</xdr:col>
          <xdr:colOff>22860</xdr:colOff>
          <xdr:row>65</xdr:row>
          <xdr:rowOff>22860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2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63</xdr:row>
          <xdr:rowOff>0</xdr:rowOff>
        </xdr:from>
        <xdr:to>
          <xdr:col>40</xdr:col>
          <xdr:colOff>22860</xdr:colOff>
          <xdr:row>70</xdr:row>
          <xdr:rowOff>22860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2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48</xdr:row>
          <xdr:rowOff>0</xdr:rowOff>
        </xdr:from>
        <xdr:to>
          <xdr:col>50</xdr:col>
          <xdr:colOff>7620</xdr:colOff>
          <xdr:row>55</xdr:row>
          <xdr:rowOff>22860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2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53</xdr:row>
          <xdr:rowOff>0</xdr:rowOff>
        </xdr:from>
        <xdr:to>
          <xdr:col>50</xdr:col>
          <xdr:colOff>7620</xdr:colOff>
          <xdr:row>60</xdr:row>
          <xdr:rowOff>22860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2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58</xdr:row>
          <xdr:rowOff>0</xdr:rowOff>
        </xdr:from>
        <xdr:to>
          <xdr:col>50</xdr:col>
          <xdr:colOff>7620</xdr:colOff>
          <xdr:row>65</xdr:row>
          <xdr:rowOff>22860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2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63</xdr:row>
          <xdr:rowOff>0</xdr:rowOff>
        </xdr:from>
        <xdr:to>
          <xdr:col>50</xdr:col>
          <xdr:colOff>7620</xdr:colOff>
          <xdr:row>70</xdr:row>
          <xdr:rowOff>22860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2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189</xdr:row>
          <xdr:rowOff>0</xdr:rowOff>
        </xdr:from>
        <xdr:to>
          <xdr:col>26</xdr:col>
          <xdr:colOff>7620</xdr:colOff>
          <xdr:row>196</xdr:row>
          <xdr:rowOff>22860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2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194</xdr:row>
          <xdr:rowOff>0</xdr:rowOff>
        </xdr:from>
        <xdr:to>
          <xdr:col>26</xdr:col>
          <xdr:colOff>7620</xdr:colOff>
          <xdr:row>201</xdr:row>
          <xdr:rowOff>22860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2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199</xdr:row>
          <xdr:rowOff>0</xdr:rowOff>
        </xdr:from>
        <xdr:to>
          <xdr:col>26</xdr:col>
          <xdr:colOff>7620</xdr:colOff>
          <xdr:row>206</xdr:row>
          <xdr:rowOff>22860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2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45720</xdr:colOff>
          <xdr:row>189</xdr:row>
          <xdr:rowOff>0</xdr:rowOff>
        </xdr:from>
        <xdr:to>
          <xdr:col>52</xdr:col>
          <xdr:colOff>45720</xdr:colOff>
          <xdr:row>196</xdr:row>
          <xdr:rowOff>22860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2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45720</xdr:colOff>
          <xdr:row>194</xdr:row>
          <xdr:rowOff>0</xdr:rowOff>
        </xdr:from>
        <xdr:to>
          <xdr:col>52</xdr:col>
          <xdr:colOff>45720</xdr:colOff>
          <xdr:row>201</xdr:row>
          <xdr:rowOff>22860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2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194</xdr:row>
          <xdr:rowOff>0</xdr:rowOff>
        </xdr:from>
        <xdr:to>
          <xdr:col>99</xdr:col>
          <xdr:colOff>22860</xdr:colOff>
          <xdr:row>201</xdr:row>
          <xdr:rowOff>22860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2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199</xdr:row>
          <xdr:rowOff>0</xdr:rowOff>
        </xdr:from>
        <xdr:to>
          <xdr:col>99</xdr:col>
          <xdr:colOff>22860</xdr:colOff>
          <xdr:row>206</xdr:row>
          <xdr:rowOff>22860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2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132</xdr:col>
          <xdr:colOff>0</xdr:colOff>
          <xdr:row>194</xdr:row>
          <xdr:rowOff>0</xdr:rowOff>
        </xdr:from>
        <xdr:to>
          <xdr:col>137</xdr:col>
          <xdr:colOff>22860</xdr:colOff>
          <xdr:row>201</xdr:row>
          <xdr:rowOff>22860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2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194</xdr:row>
          <xdr:rowOff>0</xdr:rowOff>
        </xdr:from>
        <xdr:to>
          <xdr:col>144</xdr:col>
          <xdr:colOff>22860</xdr:colOff>
          <xdr:row>201</xdr:row>
          <xdr:rowOff>22860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2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17</xdr:row>
          <xdr:rowOff>144780</xdr:rowOff>
        </xdr:from>
        <xdr:to>
          <xdr:col>57</xdr:col>
          <xdr:colOff>45720</xdr:colOff>
          <xdr:row>20</xdr:row>
          <xdr:rowOff>76200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2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19</xdr:row>
          <xdr:rowOff>99060</xdr:rowOff>
        </xdr:from>
        <xdr:to>
          <xdr:col>57</xdr:col>
          <xdr:colOff>45720</xdr:colOff>
          <xdr:row>22</xdr:row>
          <xdr:rowOff>30480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2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17</xdr:row>
          <xdr:rowOff>144780</xdr:rowOff>
        </xdr:from>
        <xdr:to>
          <xdr:col>88</xdr:col>
          <xdr:colOff>45720</xdr:colOff>
          <xdr:row>20</xdr:row>
          <xdr:rowOff>76200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2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19</xdr:row>
          <xdr:rowOff>99060</xdr:rowOff>
        </xdr:from>
        <xdr:to>
          <xdr:col>88</xdr:col>
          <xdr:colOff>45720</xdr:colOff>
          <xdr:row>22</xdr:row>
          <xdr:rowOff>30480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2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22860</xdr:colOff>
          <xdr:row>17</xdr:row>
          <xdr:rowOff>144780</xdr:rowOff>
        </xdr:from>
        <xdr:to>
          <xdr:col>117</xdr:col>
          <xdr:colOff>30480</xdr:colOff>
          <xdr:row>20</xdr:row>
          <xdr:rowOff>76200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2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22860</xdr:colOff>
          <xdr:row>19</xdr:row>
          <xdr:rowOff>99060</xdr:rowOff>
        </xdr:from>
        <xdr:to>
          <xdr:col>117</xdr:col>
          <xdr:colOff>30480</xdr:colOff>
          <xdr:row>22</xdr:row>
          <xdr:rowOff>30480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2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152400</xdr:rowOff>
        </xdr:from>
        <xdr:to>
          <xdr:col>25</xdr:col>
          <xdr:colOff>30480</xdr:colOff>
          <xdr:row>26</xdr:row>
          <xdr:rowOff>30480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2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22</xdr:row>
          <xdr:rowOff>152400</xdr:rowOff>
        </xdr:from>
        <xdr:to>
          <xdr:col>57</xdr:col>
          <xdr:colOff>45720</xdr:colOff>
          <xdr:row>26</xdr:row>
          <xdr:rowOff>30480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2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22</xdr:row>
          <xdr:rowOff>152400</xdr:rowOff>
        </xdr:from>
        <xdr:to>
          <xdr:col>88</xdr:col>
          <xdr:colOff>45720</xdr:colOff>
          <xdr:row>26</xdr:row>
          <xdr:rowOff>30480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2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22860</xdr:colOff>
          <xdr:row>22</xdr:row>
          <xdr:rowOff>152400</xdr:rowOff>
        </xdr:from>
        <xdr:to>
          <xdr:col>117</xdr:col>
          <xdr:colOff>30480</xdr:colOff>
          <xdr:row>26</xdr:row>
          <xdr:rowOff>30480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2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</xdr:colOff>
          <xdr:row>43</xdr:row>
          <xdr:rowOff>99060</xdr:rowOff>
        </xdr:from>
        <xdr:to>
          <xdr:col>73</xdr:col>
          <xdr:colOff>30480</xdr:colOff>
          <xdr:row>50</xdr:row>
          <xdr:rowOff>22860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2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</xdr:colOff>
          <xdr:row>48</xdr:row>
          <xdr:rowOff>0</xdr:rowOff>
        </xdr:from>
        <xdr:to>
          <xdr:col>73</xdr:col>
          <xdr:colOff>30480</xdr:colOff>
          <xdr:row>55</xdr:row>
          <xdr:rowOff>22860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2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22860</xdr:colOff>
          <xdr:row>43</xdr:row>
          <xdr:rowOff>99060</xdr:rowOff>
        </xdr:from>
        <xdr:to>
          <xdr:col>92</xdr:col>
          <xdr:colOff>22860</xdr:colOff>
          <xdr:row>50</xdr:row>
          <xdr:rowOff>22860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2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22860</xdr:colOff>
          <xdr:row>48</xdr:row>
          <xdr:rowOff>0</xdr:rowOff>
        </xdr:from>
        <xdr:to>
          <xdr:col>92</xdr:col>
          <xdr:colOff>22860</xdr:colOff>
          <xdr:row>55</xdr:row>
          <xdr:rowOff>22860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2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43</xdr:row>
          <xdr:rowOff>99060</xdr:rowOff>
        </xdr:from>
        <xdr:to>
          <xdr:col>110</xdr:col>
          <xdr:colOff>38100</xdr:colOff>
          <xdr:row>50</xdr:row>
          <xdr:rowOff>22860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2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48</xdr:row>
          <xdr:rowOff>0</xdr:rowOff>
        </xdr:from>
        <xdr:to>
          <xdr:col>110</xdr:col>
          <xdr:colOff>38100</xdr:colOff>
          <xdr:row>55</xdr:row>
          <xdr:rowOff>22860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2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43</xdr:row>
          <xdr:rowOff>99060</xdr:rowOff>
        </xdr:from>
        <xdr:to>
          <xdr:col>128</xdr:col>
          <xdr:colOff>22860</xdr:colOff>
          <xdr:row>50</xdr:row>
          <xdr:rowOff>22860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2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48</xdr:row>
          <xdr:rowOff>0</xdr:rowOff>
        </xdr:from>
        <xdr:to>
          <xdr:col>128</xdr:col>
          <xdr:colOff>22860</xdr:colOff>
          <xdr:row>55</xdr:row>
          <xdr:rowOff>22860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2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43</xdr:row>
          <xdr:rowOff>99060</xdr:rowOff>
        </xdr:from>
        <xdr:to>
          <xdr:col>144</xdr:col>
          <xdr:colOff>22860</xdr:colOff>
          <xdr:row>50</xdr:row>
          <xdr:rowOff>22860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2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57</xdr:row>
          <xdr:rowOff>0</xdr:rowOff>
        </xdr:from>
        <xdr:to>
          <xdr:col>110</xdr:col>
          <xdr:colOff>38100</xdr:colOff>
          <xdr:row>64</xdr:row>
          <xdr:rowOff>22860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2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57</xdr:row>
          <xdr:rowOff>0</xdr:rowOff>
        </xdr:from>
        <xdr:to>
          <xdr:col>128</xdr:col>
          <xdr:colOff>22860</xdr:colOff>
          <xdr:row>64</xdr:row>
          <xdr:rowOff>22860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2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57</xdr:row>
          <xdr:rowOff>0</xdr:rowOff>
        </xdr:from>
        <xdr:to>
          <xdr:col>144</xdr:col>
          <xdr:colOff>22860</xdr:colOff>
          <xdr:row>64</xdr:row>
          <xdr:rowOff>22860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2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66</xdr:row>
          <xdr:rowOff>0</xdr:rowOff>
        </xdr:from>
        <xdr:to>
          <xdr:col>76</xdr:col>
          <xdr:colOff>22860</xdr:colOff>
          <xdr:row>73</xdr:row>
          <xdr:rowOff>22860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2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71</xdr:row>
          <xdr:rowOff>0</xdr:rowOff>
        </xdr:from>
        <xdr:to>
          <xdr:col>76</xdr:col>
          <xdr:colOff>22860</xdr:colOff>
          <xdr:row>78</xdr:row>
          <xdr:rowOff>22860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2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66</xdr:row>
          <xdr:rowOff>0</xdr:rowOff>
        </xdr:from>
        <xdr:to>
          <xdr:col>97</xdr:col>
          <xdr:colOff>22860</xdr:colOff>
          <xdr:row>73</xdr:row>
          <xdr:rowOff>22860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2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71</xdr:row>
          <xdr:rowOff>0</xdr:rowOff>
        </xdr:from>
        <xdr:to>
          <xdr:col>97</xdr:col>
          <xdr:colOff>22860</xdr:colOff>
          <xdr:row>78</xdr:row>
          <xdr:rowOff>22860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2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0</xdr:colOff>
          <xdr:row>66</xdr:row>
          <xdr:rowOff>0</xdr:rowOff>
        </xdr:from>
        <xdr:to>
          <xdr:col>118</xdr:col>
          <xdr:colOff>190500</xdr:colOff>
          <xdr:row>73</xdr:row>
          <xdr:rowOff>22860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2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0</xdr:colOff>
          <xdr:row>71</xdr:row>
          <xdr:rowOff>0</xdr:rowOff>
        </xdr:from>
        <xdr:to>
          <xdr:col>118</xdr:col>
          <xdr:colOff>190500</xdr:colOff>
          <xdr:row>78</xdr:row>
          <xdr:rowOff>22860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2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66</xdr:row>
          <xdr:rowOff>0</xdr:rowOff>
        </xdr:from>
        <xdr:to>
          <xdr:col>144</xdr:col>
          <xdr:colOff>22860</xdr:colOff>
          <xdr:row>73</xdr:row>
          <xdr:rowOff>22860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2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71</xdr:row>
          <xdr:rowOff>0</xdr:rowOff>
        </xdr:from>
        <xdr:to>
          <xdr:col>144</xdr:col>
          <xdr:colOff>22860</xdr:colOff>
          <xdr:row>78</xdr:row>
          <xdr:rowOff>22860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2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88</xdr:row>
          <xdr:rowOff>0</xdr:rowOff>
        </xdr:from>
        <xdr:to>
          <xdr:col>78</xdr:col>
          <xdr:colOff>30480</xdr:colOff>
          <xdr:row>95</xdr:row>
          <xdr:rowOff>22860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2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93</xdr:row>
          <xdr:rowOff>0</xdr:rowOff>
        </xdr:from>
        <xdr:to>
          <xdr:col>78</xdr:col>
          <xdr:colOff>30480</xdr:colOff>
          <xdr:row>100</xdr:row>
          <xdr:rowOff>22860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2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88</xdr:row>
          <xdr:rowOff>0</xdr:rowOff>
        </xdr:from>
        <xdr:to>
          <xdr:col>99</xdr:col>
          <xdr:colOff>22860</xdr:colOff>
          <xdr:row>95</xdr:row>
          <xdr:rowOff>22860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2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89</xdr:row>
          <xdr:rowOff>0</xdr:rowOff>
        </xdr:from>
        <xdr:to>
          <xdr:col>119</xdr:col>
          <xdr:colOff>38100</xdr:colOff>
          <xdr:row>96</xdr:row>
          <xdr:rowOff>22860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2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94</xdr:row>
          <xdr:rowOff>0</xdr:rowOff>
        </xdr:from>
        <xdr:to>
          <xdr:col>119</xdr:col>
          <xdr:colOff>38100</xdr:colOff>
          <xdr:row>101</xdr:row>
          <xdr:rowOff>22860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2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99</xdr:row>
          <xdr:rowOff>0</xdr:rowOff>
        </xdr:from>
        <xdr:to>
          <xdr:col>119</xdr:col>
          <xdr:colOff>38100</xdr:colOff>
          <xdr:row>106</xdr:row>
          <xdr:rowOff>22860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2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89</xdr:row>
          <xdr:rowOff>0</xdr:rowOff>
        </xdr:from>
        <xdr:to>
          <xdr:col>144</xdr:col>
          <xdr:colOff>22860</xdr:colOff>
          <xdr:row>96</xdr:row>
          <xdr:rowOff>22860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2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94</xdr:row>
          <xdr:rowOff>0</xdr:rowOff>
        </xdr:from>
        <xdr:to>
          <xdr:col>144</xdr:col>
          <xdr:colOff>22860</xdr:colOff>
          <xdr:row>101</xdr:row>
          <xdr:rowOff>22860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2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99</xdr:row>
          <xdr:rowOff>0</xdr:rowOff>
        </xdr:from>
        <xdr:to>
          <xdr:col>144</xdr:col>
          <xdr:colOff>22860</xdr:colOff>
          <xdr:row>106</xdr:row>
          <xdr:rowOff>22860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2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0</xdr:colOff>
          <xdr:row>80</xdr:row>
          <xdr:rowOff>0</xdr:rowOff>
        </xdr:from>
        <xdr:to>
          <xdr:col>103</xdr:col>
          <xdr:colOff>22860</xdr:colOff>
          <xdr:row>87</xdr:row>
          <xdr:rowOff>22860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2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80</xdr:row>
          <xdr:rowOff>0</xdr:rowOff>
        </xdr:from>
        <xdr:to>
          <xdr:col>119</xdr:col>
          <xdr:colOff>38100</xdr:colOff>
          <xdr:row>87</xdr:row>
          <xdr:rowOff>22860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2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80</xdr:row>
          <xdr:rowOff>0</xdr:rowOff>
        </xdr:from>
        <xdr:to>
          <xdr:col>144</xdr:col>
          <xdr:colOff>22860</xdr:colOff>
          <xdr:row>87</xdr:row>
          <xdr:rowOff>22860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2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101</xdr:row>
          <xdr:rowOff>0</xdr:rowOff>
        </xdr:from>
        <xdr:to>
          <xdr:col>78</xdr:col>
          <xdr:colOff>30480</xdr:colOff>
          <xdr:row>108</xdr:row>
          <xdr:rowOff>22860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2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106</xdr:row>
          <xdr:rowOff>0</xdr:rowOff>
        </xdr:from>
        <xdr:to>
          <xdr:col>78</xdr:col>
          <xdr:colOff>30480</xdr:colOff>
          <xdr:row>113</xdr:row>
          <xdr:rowOff>22860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2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101</xdr:row>
          <xdr:rowOff>0</xdr:rowOff>
        </xdr:from>
        <xdr:to>
          <xdr:col>99</xdr:col>
          <xdr:colOff>22860</xdr:colOff>
          <xdr:row>108</xdr:row>
          <xdr:rowOff>22860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2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106</xdr:row>
          <xdr:rowOff>0</xdr:rowOff>
        </xdr:from>
        <xdr:to>
          <xdr:col>99</xdr:col>
          <xdr:colOff>22860</xdr:colOff>
          <xdr:row>113</xdr:row>
          <xdr:rowOff>22860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2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114</xdr:row>
          <xdr:rowOff>0</xdr:rowOff>
        </xdr:from>
        <xdr:to>
          <xdr:col>78</xdr:col>
          <xdr:colOff>30480</xdr:colOff>
          <xdr:row>121</xdr:row>
          <xdr:rowOff>22860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2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114</xdr:row>
          <xdr:rowOff>0</xdr:rowOff>
        </xdr:from>
        <xdr:to>
          <xdr:col>99</xdr:col>
          <xdr:colOff>22860</xdr:colOff>
          <xdr:row>121</xdr:row>
          <xdr:rowOff>22860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2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144</xdr:row>
          <xdr:rowOff>0</xdr:rowOff>
        </xdr:from>
        <xdr:to>
          <xdr:col>78</xdr:col>
          <xdr:colOff>30480</xdr:colOff>
          <xdr:row>151</xdr:row>
          <xdr:rowOff>22860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2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144</xdr:row>
          <xdr:rowOff>0</xdr:rowOff>
        </xdr:from>
        <xdr:to>
          <xdr:col>99</xdr:col>
          <xdr:colOff>22860</xdr:colOff>
          <xdr:row>151</xdr:row>
          <xdr:rowOff>22860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2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162</xdr:row>
          <xdr:rowOff>0</xdr:rowOff>
        </xdr:from>
        <xdr:to>
          <xdr:col>71</xdr:col>
          <xdr:colOff>22860</xdr:colOff>
          <xdr:row>169</xdr:row>
          <xdr:rowOff>22860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2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157</xdr:row>
          <xdr:rowOff>0</xdr:rowOff>
        </xdr:from>
        <xdr:to>
          <xdr:col>71</xdr:col>
          <xdr:colOff>22860</xdr:colOff>
          <xdr:row>164</xdr:row>
          <xdr:rowOff>22860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2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167</xdr:row>
          <xdr:rowOff>0</xdr:rowOff>
        </xdr:from>
        <xdr:to>
          <xdr:col>71</xdr:col>
          <xdr:colOff>22860</xdr:colOff>
          <xdr:row>174</xdr:row>
          <xdr:rowOff>22860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2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157</xdr:row>
          <xdr:rowOff>0</xdr:rowOff>
        </xdr:from>
        <xdr:to>
          <xdr:col>85</xdr:col>
          <xdr:colOff>22860</xdr:colOff>
          <xdr:row>164</xdr:row>
          <xdr:rowOff>22860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2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162</xdr:row>
          <xdr:rowOff>0</xdr:rowOff>
        </xdr:from>
        <xdr:to>
          <xdr:col>85</xdr:col>
          <xdr:colOff>22860</xdr:colOff>
          <xdr:row>169</xdr:row>
          <xdr:rowOff>22860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2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167</xdr:row>
          <xdr:rowOff>0</xdr:rowOff>
        </xdr:from>
        <xdr:to>
          <xdr:col>85</xdr:col>
          <xdr:colOff>22860</xdr:colOff>
          <xdr:row>174</xdr:row>
          <xdr:rowOff>22860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2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157</xdr:row>
          <xdr:rowOff>0</xdr:rowOff>
        </xdr:from>
        <xdr:to>
          <xdr:col>99</xdr:col>
          <xdr:colOff>22860</xdr:colOff>
          <xdr:row>164</xdr:row>
          <xdr:rowOff>22860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2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162</xdr:row>
          <xdr:rowOff>0</xdr:rowOff>
        </xdr:from>
        <xdr:to>
          <xdr:col>99</xdr:col>
          <xdr:colOff>22860</xdr:colOff>
          <xdr:row>169</xdr:row>
          <xdr:rowOff>22860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2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167</xdr:row>
          <xdr:rowOff>0</xdr:rowOff>
        </xdr:from>
        <xdr:to>
          <xdr:col>99</xdr:col>
          <xdr:colOff>22860</xdr:colOff>
          <xdr:row>174</xdr:row>
          <xdr:rowOff>22860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2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175</xdr:row>
          <xdr:rowOff>0</xdr:rowOff>
        </xdr:from>
        <xdr:to>
          <xdr:col>78</xdr:col>
          <xdr:colOff>30480</xdr:colOff>
          <xdr:row>182</xdr:row>
          <xdr:rowOff>22860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2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175</xdr:row>
          <xdr:rowOff>0</xdr:rowOff>
        </xdr:from>
        <xdr:to>
          <xdr:col>99</xdr:col>
          <xdr:colOff>22860</xdr:colOff>
          <xdr:row>182</xdr:row>
          <xdr:rowOff>22860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2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114</xdr:row>
          <xdr:rowOff>0</xdr:rowOff>
        </xdr:from>
        <xdr:to>
          <xdr:col>119</xdr:col>
          <xdr:colOff>38100</xdr:colOff>
          <xdr:row>121</xdr:row>
          <xdr:rowOff>22860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2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119</xdr:row>
          <xdr:rowOff>0</xdr:rowOff>
        </xdr:from>
        <xdr:to>
          <xdr:col>119</xdr:col>
          <xdr:colOff>38100</xdr:colOff>
          <xdr:row>126</xdr:row>
          <xdr:rowOff>22860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2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124</xdr:row>
          <xdr:rowOff>0</xdr:rowOff>
        </xdr:from>
        <xdr:to>
          <xdr:col>119</xdr:col>
          <xdr:colOff>38100</xdr:colOff>
          <xdr:row>131</xdr:row>
          <xdr:rowOff>22860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2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129</xdr:row>
          <xdr:rowOff>0</xdr:rowOff>
        </xdr:from>
        <xdr:to>
          <xdr:col>119</xdr:col>
          <xdr:colOff>38100</xdr:colOff>
          <xdr:row>136</xdr:row>
          <xdr:rowOff>22860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2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134</xdr:row>
          <xdr:rowOff>0</xdr:rowOff>
        </xdr:from>
        <xdr:to>
          <xdr:col>119</xdr:col>
          <xdr:colOff>38100</xdr:colOff>
          <xdr:row>141</xdr:row>
          <xdr:rowOff>22860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2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139</xdr:row>
          <xdr:rowOff>0</xdr:rowOff>
        </xdr:from>
        <xdr:to>
          <xdr:col>119</xdr:col>
          <xdr:colOff>38100</xdr:colOff>
          <xdr:row>146</xdr:row>
          <xdr:rowOff>22860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2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114</xdr:row>
          <xdr:rowOff>0</xdr:rowOff>
        </xdr:from>
        <xdr:to>
          <xdr:col>144</xdr:col>
          <xdr:colOff>22860</xdr:colOff>
          <xdr:row>121</xdr:row>
          <xdr:rowOff>22860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2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119</xdr:row>
          <xdr:rowOff>0</xdr:rowOff>
        </xdr:from>
        <xdr:to>
          <xdr:col>144</xdr:col>
          <xdr:colOff>22860</xdr:colOff>
          <xdr:row>126</xdr:row>
          <xdr:rowOff>22860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2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124</xdr:row>
          <xdr:rowOff>0</xdr:rowOff>
        </xdr:from>
        <xdr:to>
          <xdr:col>144</xdr:col>
          <xdr:colOff>22860</xdr:colOff>
          <xdr:row>131</xdr:row>
          <xdr:rowOff>22860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2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129</xdr:row>
          <xdr:rowOff>0</xdr:rowOff>
        </xdr:from>
        <xdr:to>
          <xdr:col>144</xdr:col>
          <xdr:colOff>22860</xdr:colOff>
          <xdr:row>136</xdr:row>
          <xdr:rowOff>22860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2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134</xdr:row>
          <xdr:rowOff>0</xdr:rowOff>
        </xdr:from>
        <xdr:to>
          <xdr:col>144</xdr:col>
          <xdr:colOff>22860</xdr:colOff>
          <xdr:row>141</xdr:row>
          <xdr:rowOff>22860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2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139</xdr:row>
          <xdr:rowOff>0</xdr:rowOff>
        </xdr:from>
        <xdr:to>
          <xdr:col>144</xdr:col>
          <xdr:colOff>22860</xdr:colOff>
          <xdr:row>146</xdr:row>
          <xdr:rowOff>22860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2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149</xdr:row>
          <xdr:rowOff>0</xdr:rowOff>
        </xdr:from>
        <xdr:to>
          <xdr:col>119</xdr:col>
          <xdr:colOff>38100</xdr:colOff>
          <xdr:row>156</xdr:row>
          <xdr:rowOff>22860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2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154</xdr:row>
          <xdr:rowOff>0</xdr:rowOff>
        </xdr:from>
        <xdr:to>
          <xdr:col>119</xdr:col>
          <xdr:colOff>38100</xdr:colOff>
          <xdr:row>161</xdr:row>
          <xdr:rowOff>22860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2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159</xdr:row>
          <xdr:rowOff>0</xdr:rowOff>
        </xdr:from>
        <xdr:to>
          <xdr:col>119</xdr:col>
          <xdr:colOff>38100</xdr:colOff>
          <xdr:row>166</xdr:row>
          <xdr:rowOff>22860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2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164</xdr:row>
          <xdr:rowOff>0</xdr:rowOff>
        </xdr:from>
        <xdr:to>
          <xdr:col>119</xdr:col>
          <xdr:colOff>38100</xdr:colOff>
          <xdr:row>171</xdr:row>
          <xdr:rowOff>22860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2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169</xdr:row>
          <xdr:rowOff>0</xdr:rowOff>
        </xdr:from>
        <xdr:to>
          <xdr:col>119</xdr:col>
          <xdr:colOff>38100</xdr:colOff>
          <xdr:row>176</xdr:row>
          <xdr:rowOff>22860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2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174</xdr:row>
          <xdr:rowOff>0</xdr:rowOff>
        </xdr:from>
        <xdr:to>
          <xdr:col>119</xdr:col>
          <xdr:colOff>38100</xdr:colOff>
          <xdr:row>181</xdr:row>
          <xdr:rowOff>22860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2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149</xdr:row>
          <xdr:rowOff>0</xdr:rowOff>
        </xdr:from>
        <xdr:to>
          <xdr:col>144</xdr:col>
          <xdr:colOff>22860</xdr:colOff>
          <xdr:row>156</xdr:row>
          <xdr:rowOff>22860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2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154</xdr:row>
          <xdr:rowOff>0</xdr:rowOff>
        </xdr:from>
        <xdr:to>
          <xdr:col>144</xdr:col>
          <xdr:colOff>22860</xdr:colOff>
          <xdr:row>161</xdr:row>
          <xdr:rowOff>22860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2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159</xdr:row>
          <xdr:rowOff>0</xdr:rowOff>
        </xdr:from>
        <xdr:to>
          <xdr:col>144</xdr:col>
          <xdr:colOff>22860</xdr:colOff>
          <xdr:row>166</xdr:row>
          <xdr:rowOff>22860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2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164</xdr:row>
          <xdr:rowOff>0</xdr:rowOff>
        </xdr:from>
        <xdr:to>
          <xdr:col>144</xdr:col>
          <xdr:colOff>22860</xdr:colOff>
          <xdr:row>171</xdr:row>
          <xdr:rowOff>22860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2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169</xdr:row>
          <xdr:rowOff>0</xdr:rowOff>
        </xdr:from>
        <xdr:to>
          <xdr:col>144</xdr:col>
          <xdr:colOff>22860</xdr:colOff>
          <xdr:row>176</xdr:row>
          <xdr:rowOff>22860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00000000-0008-0000-0200-00006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174</xdr:row>
          <xdr:rowOff>0</xdr:rowOff>
        </xdr:from>
        <xdr:to>
          <xdr:col>144</xdr:col>
          <xdr:colOff>22860</xdr:colOff>
          <xdr:row>181</xdr:row>
          <xdr:rowOff>22860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00000000-0008-0000-0200-00006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181</xdr:col>
      <xdr:colOff>29308</xdr:colOff>
      <xdr:row>2</xdr:row>
      <xdr:rowOff>80594</xdr:rowOff>
    </xdr:from>
    <xdr:to>
      <xdr:col>193</xdr:col>
      <xdr:colOff>2442</xdr:colOff>
      <xdr:row>7</xdr:row>
      <xdr:rowOff>60427</xdr:rowOff>
    </xdr:to>
    <xdr:pic>
      <xdr:nvPicPr>
        <xdr:cNvPr id="117" name="Imagen 8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4583" y="356819"/>
          <a:ext cx="1049459" cy="456083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159</xdr:col>
          <xdr:colOff>45720</xdr:colOff>
          <xdr:row>138</xdr:row>
          <xdr:rowOff>0</xdr:rowOff>
        </xdr:from>
        <xdr:to>
          <xdr:col>163</xdr:col>
          <xdr:colOff>7620</xdr:colOff>
          <xdr:row>143</xdr:row>
          <xdr:rowOff>22860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00000000-0008-0000-0200-00006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159</xdr:col>
          <xdr:colOff>45720</xdr:colOff>
          <xdr:row>141</xdr:row>
          <xdr:rowOff>7620</xdr:rowOff>
        </xdr:from>
        <xdr:to>
          <xdr:col>163</xdr:col>
          <xdr:colOff>7620</xdr:colOff>
          <xdr:row>149</xdr:row>
          <xdr:rowOff>0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00000000-0008-0000-0200-00006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159</xdr:col>
          <xdr:colOff>45720</xdr:colOff>
          <xdr:row>145</xdr:row>
          <xdr:rowOff>0</xdr:rowOff>
        </xdr:from>
        <xdr:to>
          <xdr:col>163</xdr:col>
          <xdr:colOff>7620</xdr:colOff>
          <xdr:row>152</xdr:row>
          <xdr:rowOff>22860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00000000-0008-0000-0200-00006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159</xdr:col>
          <xdr:colOff>45720</xdr:colOff>
          <xdr:row>149</xdr:row>
          <xdr:rowOff>0</xdr:rowOff>
        </xdr:from>
        <xdr:to>
          <xdr:col>163</xdr:col>
          <xdr:colOff>0</xdr:colOff>
          <xdr:row>156</xdr:row>
          <xdr:rowOff>22860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00000000-0008-0000-0200-00007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177</xdr:col>
          <xdr:colOff>114300</xdr:colOff>
          <xdr:row>137</xdr:row>
          <xdr:rowOff>0</xdr:rowOff>
        </xdr:from>
        <xdr:to>
          <xdr:col>181</xdr:col>
          <xdr:colOff>45720</xdr:colOff>
          <xdr:row>145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2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177</xdr:col>
          <xdr:colOff>114300</xdr:colOff>
          <xdr:row>141</xdr:row>
          <xdr:rowOff>0</xdr:rowOff>
        </xdr:from>
        <xdr:to>
          <xdr:col>181</xdr:col>
          <xdr:colOff>45720</xdr:colOff>
          <xdr:row>149</xdr:row>
          <xdr:rowOff>0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2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177</xdr:col>
          <xdr:colOff>114300</xdr:colOff>
          <xdr:row>149</xdr:row>
          <xdr:rowOff>0</xdr:rowOff>
        </xdr:from>
        <xdr:to>
          <xdr:col>181</xdr:col>
          <xdr:colOff>45720</xdr:colOff>
          <xdr:row>156</xdr:row>
          <xdr:rowOff>22860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2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177</xdr:col>
          <xdr:colOff>114300</xdr:colOff>
          <xdr:row>144</xdr:row>
          <xdr:rowOff>22860</xdr:rowOff>
        </xdr:from>
        <xdr:to>
          <xdr:col>181</xdr:col>
          <xdr:colOff>45720</xdr:colOff>
          <xdr:row>152</xdr:row>
          <xdr:rowOff>7620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00000000-0008-0000-0200-00007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45720</xdr:colOff>
          <xdr:row>126</xdr:row>
          <xdr:rowOff>22860</xdr:rowOff>
        </xdr:from>
        <xdr:to>
          <xdr:col>78</xdr:col>
          <xdr:colOff>22860</xdr:colOff>
          <xdr:row>134</xdr:row>
          <xdr:rowOff>7620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00000000-0008-0000-0200-00007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45720</xdr:colOff>
          <xdr:row>135</xdr:row>
          <xdr:rowOff>7620</xdr:rowOff>
        </xdr:from>
        <xdr:to>
          <xdr:col>78</xdr:col>
          <xdr:colOff>7620</xdr:colOff>
          <xdr:row>143</xdr:row>
          <xdr:rowOff>0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2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30480</xdr:colOff>
          <xdr:row>135</xdr:row>
          <xdr:rowOff>0</xdr:rowOff>
        </xdr:from>
        <xdr:to>
          <xdr:col>98</xdr:col>
          <xdr:colOff>45720</xdr:colOff>
          <xdr:row>142</xdr:row>
          <xdr:rowOff>22860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2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38100</xdr:colOff>
          <xdr:row>126</xdr:row>
          <xdr:rowOff>7620</xdr:rowOff>
        </xdr:from>
        <xdr:to>
          <xdr:col>99</xdr:col>
          <xdr:colOff>0</xdr:colOff>
          <xdr:row>134</xdr:row>
          <xdr:rowOff>0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2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45720</xdr:colOff>
          <xdr:row>121</xdr:row>
          <xdr:rowOff>22860</xdr:rowOff>
        </xdr:from>
        <xdr:to>
          <xdr:col>99</xdr:col>
          <xdr:colOff>0</xdr:colOff>
          <xdr:row>129</xdr:row>
          <xdr:rowOff>7620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2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45720</xdr:colOff>
          <xdr:row>121</xdr:row>
          <xdr:rowOff>22860</xdr:rowOff>
        </xdr:from>
        <xdr:to>
          <xdr:col>78</xdr:col>
          <xdr:colOff>22860</xdr:colOff>
          <xdr:row>129</xdr:row>
          <xdr:rowOff>0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  <a:ext uri="{FF2B5EF4-FFF2-40B4-BE49-F238E27FC236}">
                  <a16:creationId xmlns:a16="http://schemas.microsoft.com/office/drawing/2014/main" id="{00000000-0008-0000-0200-00007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197</xdr:col>
          <xdr:colOff>45720</xdr:colOff>
          <xdr:row>138</xdr:row>
          <xdr:rowOff>0</xdr:rowOff>
        </xdr:from>
        <xdr:to>
          <xdr:col>202</xdr:col>
          <xdr:colOff>0</xdr:colOff>
          <xdr:row>143</xdr:row>
          <xdr:rowOff>22860</xdr:rowOff>
        </xdr:to>
        <xdr:sp macro="" textlink=""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2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197</xdr:col>
          <xdr:colOff>45720</xdr:colOff>
          <xdr:row>141</xdr:row>
          <xdr:rowOff>7620</xdr:rowOff>
        </xdr:from>
        <xdr:to>
          <xdr:col>202</xdr:col>
          <xdr:colOff>0</xdr:colOff>
          <xdr:row>149</xdr:row>
          <xdr:rowOff>0</xdr:rowOff>
        </xdr:to>
        <xdr:sp macro="" textlink=""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2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197</xdr:col>
          <xdr:colOff>45720</xdr:colOff>
          <xdr:row>149</xdr:row>
          <xdr:rowOff>0</xdr:rowOff>
        </xdr:from>
        <xdr:to>
          <xdr:col>201</xdr:col>
          <xdr:colOff>45720</xdr:colOff>
          <xdr:row>156</xdr:row>
          <xdr:rowOff>22860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2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197</xdr:col>
          <xdr:colOff>38100</xdr:colOff>
          <xdr:row>145</xdr:row>
          <xdr:rowOff>0</xdr:rowOff>
        </xdr:from>
        <xdr:to>
          <xdr:col>203</xdr:col>
          <xdr:colOff>45720</xdr:colOff>
          <xdr:row>152</xdr:row>
          <xdr:rowOff>22860</xdr:rowOff>
        </xdr:to>
        <xdr:sp macro="" textlink=""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2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7620</xdr:colOff>
          <xdr:row>149</xdr:row>
          <xdr:rowOff>0</xdr:rowOff>
        </xdr:from>
        <xdr:to>
          <xdr:col>78</xdr:col>
          <xdr:colOff>38100</xdr:colOff>
          <xdr:row>156</xdr:row>
          <xdr:rowOff>22860</xdr:rowOff>
        </xdr:to>
        <xdr:sp macro="" textlink=""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2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198</xdr:row>
          <xdr:rowOff>22860</xdr:rowOff>
        </xdr:from>
        <xdr:to>
          <xdr:col>53</xdr:col>
          <xdr:colOff>7620</xdr:colOff>
          <xdr:row>206</xdr:row>
          <xdr:rowOff>7620</xdr:rowOff>
        </xdr:to>
        <xdr:sp macro="" textlink=""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2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158</xdr:row>
          <xdr:rowOff>22860</xdr:rowOff>
        </xdr:from>
        <xdr:to>
          <xdr:col>25</xdr:col>
          <xdr:colOff>60960</xdr:colOff>
          <xdr:row>166</xdr:row>
          <xdr:rowOff>0</xdr:rowOff>
        </xdr:to>
        <xdr:sp macro="" textlink=""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2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163</xdr:row>
          <xdr:rowOff>22860</xdr:rowOff>
        </xdr:from>
        <xdr:to>
          <xdr:col>25</xdr:col>
          <xdr:colOff>60960</xdr:colOff>
          <xdr:row>171</xdr:row>
          <xdr:rowOff>7620</xdr:rowOff>
        </xdr:to>
        <xdr:sp macro="" textlink=""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2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45720</xdr:colOff>
          <xdr:row>153</xdr:row>
          <xdr:rowOff>22860</xdr:rowOff>
        </xdr:from>
        <xdr:to>
          <xdr:col>51</xdr:col>
          <xdr:colOff>45720</xdr:colOff>
          <xdr:row>161</xdr:row>
          <xdr:rowOff>0</xdr:rowOff>
        </xdr:to>
        <xdr:sp macro="" textlink=""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2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45720</xdr:colOff>
          <xdr:row>158</xdr:row>
          <xdr:rowOff>22860</xdr:rowOff>
        </xdr:from>
        <xdr:to>
          <xdr:col>51</xdr:col>
          <xdr:colOff>45720</xdr:colOff>
          <xdr:row>166</xdr:row>
          <xdr:rowOff>0</xdr:rowOff>
        </xdr:to>
        <xdr:sp macro="" textlink=""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  <a:ext uri="{FF2B5EF4-FFF2-40B4-BE49-F238E27FC236}">
                  <a16:creationId xmlns:a16="http://schemas.microsoft.com/office/drawing/2014/main" id="{00000000-0008-0000-0200-00008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163</xdr:row>
          <xdr:rowOff>22860</xdr:rowOff>
        </xdr:from>
        <xdr:to>
          <xdr:col>52</xdr:col>
          <xdr:colOff>0</xdr:colOff>
          <xdr:row>171</xdr:row>
          <xdr:rowOff>0</xdr:rowOff>
        </xdr:to>
        <xdr:sp macro="" textlink=""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2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159</xdr:col>
          <xdr:colOff>68580</xdr:colOff>
          <xdr:row>114</xdr:row>
          <xdr:rowOff>22860</xdr:rowOff>
        </xdr:from>
        <xdr:to>
          <xdr:col>164</xdr:col>
          <xdr:colOff>0</xdr:colOff>
          <xdr:row>122</xdr:row>
          <xdr:rowOff>7620</xdr:rowOff>
        </xdr:to>
        <xdr:sp macro="" textlink=""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2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160</xdr:col>
          <xdr:colOff>0</xdr:colOff>
          <xdr:row>119</xdr:row>
          <xdr:rowOff>22860</xdr:rowOff>
        </xdr:from>
        <xdr:to>
          <xdr:col>164</xdr:col>
          <xdr:colOff>0</xdr:colOff>
          <xdr:row>127</xdr:row>
          <xdr:rowOff>0</xdr:rowOff>
        </xdr:to>
        <xdr:sp macro="" textlink=""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2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</xdr:col>
          <xdr:colOff>0</xdr:colOff>
          <xdr:row>113</xdr:row>
          <xdr:rowOff>22860</xdr:rowOff>
        </xdr:from>
        <xdr:to>
          <xdr:col>181</xdr:col>
          <xdr:colOff>83820</xdr:colOff>
          <xdr:row>121</xdr:row>
          <xdr:rowOff>0</xdr:rowOff>
        </xdr:to>
        <xdr:sp macro="" textlink=""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2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</xdr:col>
          <xdr:colOff>7620</xdr:colOff>
          <xdr:row>118</xdr:row>
          <xdr:rowOff>7620</xdr:rowOff>
        </xdr:from>
        <xdr:to>
          <xdr:col>182</xdr:col>
          <xdr:colOff>0</xdr:colOff>
          <xdr:row>125</xdr:row>
          <xdr:rowOff>22860</xdr:rowOff>
        </xdr:to>
        <xdr:sp macro="" textlink=""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2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189</xdr:col>
          <xdr:colOff>0</xdr:colOff>
          <xdr:row>113</xdr:row>
          <xdr:rowOff>22860</xdr:rowOff>
        </xdr:from>
        <xdr:to>
          <xdr:col>192</xdr:col>
          <xdr:colOff>83820</xdr:colOff>
          <xdr:row>121</xdr:row>
          <xdr:rowOff>0</xdr:rowOff>
        </xdr:to>
        <xdr:sp macro="" textlink=""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2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189</xdr:col>
          <xdr:colOff>0</xdr:colOff>
          <xdr:row>118</xdr:row>
          <xdr:rowOff>7620</xdr:rowOff>
        </xdr:from>
        <xdr:to>
          <xdr:col>192</xdr:col>
          <xdr:colOff>99060</xdr:colOff>
          <xdr:row>125</xdr:row>
          <xdr:rowOff>22860</xdr:rowOff>
        </xdr:to>
        <xdr:sp macro="" textlink=""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2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</xdr:col>
          <xdr:colOff>38100</xdr:colOff>
          <xdr:row>67</xdr:row>
          <xdr:rowOff>22860</xdr:rowOff>
        </xdr:from>
        <xdr:to>
          <xdr:col>175</xdr:col>
          <xdr:colOff>60960</xdr:colOff>
          <xdr:row>75</xdr:row>
          <xdr:rowOff>0</xdr:rowOff>
        </xdr:to>
        <xdr:sp macro="" textlink=""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2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</xdr:col>
          <xdr:colOff>45720</xdr:colOff>
          <xdr:row>72</xdr:row>
          <xdr:rowOff>22860</xdr:rowOff>
        </xdr:from>
        <xdr:to>
          <xdr:col>175</xdr:col>
          <xdr:colOff>60960</xdr:colOff>
          <xdr:row>80</xdr:row>
          <xdr:rowOff>0</xdr:rowOff>
        </xdr:to>
        <xdr:sp macro="" textlink=""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2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</xdr:col>
          <xdr:colOff>45720</xdr:colOff>
          <xdr:row>77</xdr:row>
          <xdr:rowOff>22860</xdr:rowOff>
        </xdr:from>
        <xdr:to>
          <xdr:col>175</xdr:col>
          <xdr:colOff>60960</xdr:colOff>
          <xdr:row>85</xdr:row>
          <xdr:rowOff>7620</xdr:rowOff>
        </xdr:to>
        <xdr:sp macro="" textlink=""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2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</xdr:col>
          <xdr:colOff>0</xdr:colOff>
          <xdr:row>82</xdr:row>
          <xdr:rowOff>22860</xdr:rowOff>
        </xdr:from>
        <xdr:to>
          <xdr:col>175</xdr:col>
          <xdr:colOff>60960</xdr:colOff>
          <xdr:row>90</xdr:row>
          <xdr:rowOff>0</xdr:rowOff>
        </xdr:to>
        <xdr:sp macro="" textlink=""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2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</xdr:col>
          <xdr:colOff>45720</xdr:colOff>
          <xdr:row>87</xdr:row>
          <xdr:rowOff>22860</xdr:rowOff>
        </xdr:from>
        <xdr:to>
          <xdr:col>176</xdr:col>
          <xdr:colOff>0</xdr:colOff>
          <xdr:row>95</xdr:row>
          <xdr:rowOff>7620</xdr:rowOff>
        </xdr:to>
        <xdr:sp macro="" textlink=""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2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</xdr:col>
          <xdr:colOff>0</xdr:colOff>
          <xdr:row>92</xdr:row>
          <xdr:rowOff>22860</xdr:rowOff>
        </xdr:from>
        <xdr:to>
          <xdr:col>176</xdr:col>
          <xdr:colOff>0</xdr:colOff>
          <xdr:row>100</xdr:row>
          <xdr:rowOff>0</xdr:rowOff>
        </xdr:to>
        <xdr:sp macro="" textlink=""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2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</xdr:col>
          <xdr:colOff>45720</xdr:colOff>
          <xdr:row>97</xdr:row>
          <xdr:rowOff>22860</xdr:rowOff>
        </xdr:from>
        <xdr:to>
          <xdr:col>175</xdr:col>
          <xdr:colOff>60960</xdr:colOff>
          <xdr:row>105</xdr:row>
          <xdr:rowOff>7620</xdr:rowOff>
        </xdr:to>
        <xdr:sp macro="" textlink=""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2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197</xdr:col>
          <xdr:colOff>45720</xdr:colOff>
          <xdr:row>67</xdr:row>
          <xdr:rowOff>22860</xdr:rowOff>
        </xdr:from>
        <xdr:to>
          <xdr:col>202</xdr:col>
          <xdr:colOff>38100</xdr:colOff>
          <xdr:row>75</xdr:row>
          <xdr:rowOff>0</xdr:rowOff>
        </xdr:to>
        <xdr:sp macro="" textlink=""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2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198</xdr:col>
          <xdr:colOff>0</xdr:colOff>
          <xdr:row>72</xdr:row>
          <xdr:rowOff>22860</xdr:rowOff>
        </xdr:from>
        <xdr:to>
          <xdr:col>202</xdr:col>
          <xdr:colOff>38100</xdr:colOff>
          <xdr:row>80</xdr:row>
          <xdr:rowOff>0</xdr:rowOff>
        </xdr:to>
        <xdr:sp macro="" textlink=""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2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198</xdr:col>
          <xdr:colOff>7620</xdr:colOff>
          <xdr:row>82</xdr:row>
          <xdr:rowOff>22860</xdr:rowOff>
        </xdr:from>
        <xdr:to>
          <xdr:col>202</xdr:col>
          <xdr:colOff>38100</xdr:colOff>
          <xdr:row>90</xdr:row>
          <xdr:rowOff>0</xdr:rowOff>
        </xdr:to>
        <xdr:sp macro="" textlink=""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2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198</xdr:col>
          <xdr:colOff>7620</xdr:colOff>
          <xdr:row>92</xdr:row>
          <xdr:rowOff>22860</xdr:rowOff>
        </xdr:from>
        <xdr:to>
          <xdr:col>202</xdr:col>
          <xdr:colOff>45720</xdr:colOff>
          <xdr:row>100</xdr:row>
          <xdr:rowOff>0</xdr:rowOff>
        </xdr:to>
        <xdr:sp macro="" textlink=""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2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198</xdr:col>
          <xdr:colOff>0</xdr:colOff>
          <xdr:row>97</xdr:row>
          <xdr:rowOff>22860</xdr:rowOff>
        </xdr:from>
        <xdr:to>
          <xdr:col>202</xdr:col>
          <xdr:colOff>38100</xdr:colOff>
          <xdr:row>105</xdr:row>
          <xdr:rowOff>7620</xdr:rowOff>
        </xdr:to>
        <xdr:sp macro="" textlink=""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2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198</xdr:col>
          <xdr:colOff>7620</xdr:colOff>
          <xdr:row>88</xdr:row>
          <xdr:rowOff>0</xdr:rowOff>
        </xdr:from>
        <xdr:to>
          <xdr:col>202</xdr:col>
          <xdr:colOff>38100</xdr:colOff>
          <xdr:row>95</xdr:row>
          <xdr:rowOff>7620</xdr:rowOff>
        </xdr:to>
        <xdr:sp macro="" textlink=""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2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198</xdr:col>
          <xdr:colOff>0</xdr:colOff>
          <xdr:row>77</xdr:row>
          <xdr:rowOff>22860</xdr:rowOff>
        </xdr:from>
        <xdr:to>
          <xdr:col>202</xdr:col>
          <xdr:colOff>38100</xdr:colOff>
          <xdr:row>85</xdr:row>
          <xdr:rowOff>0</xdr:rowOff>
        </xdr:to>
        <xdr:sp macro="" textlink=""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2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N113"/>
  <sheetViews>
    <sheetView tabSelected="1" showWhiteSpace="0" view="pageLayout" topLeftCell="B1" zoomScale="40" zoomScaleNormal="85" zoomScalePageLayoutView="40" workbookViewId="0">
      <selection activeCell="J6" sqref="J6"/>
    </sheetView>
  </sheetViews>
  <sheetFormatPr baseColWidth="10" defaultColWidth="11.44140625" defaultRowHeight="12.75" customHeight="1" x14ac:dyDescent="0.25"/>
  <cols>
    <col min="1" max="1" width="1.44140625" style="38" customWidth="1"/>
    <col min="2" max="2" width="84.88671875" style="102" customWidth="1"/>
    <col min="3" max="3" width="90.109375" style="102" customWidth="1"/>
    <col min="4" max="4" width="9.109375" style="102" bestFit="1" customWidth="1"/>
    <col min="5" max="5" width="2" style="102" customWidth="1"/>
    <col min="275" max="16384" width="11.44140625" style="38"/>
  </cols>
  <sheetData>
    <row r="1" spans="1:274" s="44" customFormat="1" ht="9" customHeight="1" x14ac:dyDescent="0.25">
      <c r="A1" s="185"/>
      <c r="B1" s="187"/>
      <c r="C1" s="187"/>
      <c r="D1" s="187"/>
      <c r="E1" s="18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</row>
    <row r="2" spans="1:274" ht="13.2" x14ac:dyDescent="0.25">
      <c r="A2" s="186"/>
      <c r="B2" s="191" t="s">
        <v>0</v>
      </c>
      <c r="C2" s="192"/>
      <c r="D2" s="193" t="s">
        <v>1</v>
      </c>
      <c r="E2" s="189"/>
    </row>
    <row r="3" spans="1:274" ht="13.2" x14ac:dyDescent="0.25">
      <c r="A3" s="186"/>
      <c r="B3" s="195" t="s">
        <v>2</v>
      </c>
      <c r="C3" s="196"/>
      <c r="D3" s="194"/>
      <c r="E3" s="189"/>
    </row>
    <row r="4" spans="1:274" ht="13.2" x14ac:dyDescent="0.25">
      <c r="A4" s="186"/>
      <c r="B4" s="195" t="s">
        <v>3</v>
      </c>
      <c r="C4" s="196"/>
      <c r="D4" s="197" t="s">
        <v>4</v>
      </c>
      <c r="E4" s="189"/>
    </row>
    <row r="5" spans="1:274" ht="13.2" x14ac:dyDescent="0.25">
      <c r="A5" s="186"/>
      <c r="B5" s="199"/>
      <c r="C5" s="200"/>
      <c r="D5" s="198"/>
      <c r="E5" s="189"/>
    </row>
    <row r="6" spans="1:274" ht="409.6" customHeight="1" x14ac:dyDescent="0.25">
      <c r="A6" s="186"/>
      <c r="B6" s="135"/>
      <c r="C6" s="135"/>
      <c r="D6" s="135"/>
      <c r="E6" s="189"/>
    </row>
    <row r="7" spans="1:274" ht="13.2" x14ac:dyDescent="0.25">
      <c r="A7" s="130"/>
      <c r="B7" s="136"/>
      <c r="C7" s="136"/>
      <c r="D7"/>
      <c r="E7" s="189"/>
    </row>
    <row r="8" spans="1:274" ht="141.6" customHeight="1" x14ac:dyDescent="0.25">
      <c r="A8" s="130"/>
      <c r="B8" s="137"/>
      <c r="C8" s="137"/>
      <c r="D8"/>
      <c r="E8" s="189"/>
    </row>
    <row r="9" spans="1:274" ht="13.2" x14ac:dyDescent="0.25">
      <c r="A9" s="130"/>
      <c r="B9" s="136"/>
      <c r="C9" s="136"/>
      <c r="D9"/>
      <c r="E9" s="189"/>
    </row>
    <row r="10" spans="1:274" ht="408.6" customHeight="1" x14ac:dyDescent="0.25">
      <c r="A10" s="130"/>
      <c r="B10" s="137"/>
      <c r="C10" s="137"/>
      <c r="D10"/>
      <c r="E10" s="189"/>
    </row>
    <row r="11" spans="1:274" ht="13.2" x14ac:dyDescent="0.25">
      <c r="A11" s="130"/>
      <c r="B11" s="136"/>
      <c r="C11" s="136"/>
      <c r="D11"/>
      <c r="E11" s="189"/>
    </row>
    <row r="12" spans="1:274" ht="8.25" customHeight="1" thickBot="1" x14ac:dyDescent="0.3">
      <c r="A12" s="201"/>
      <c r="B12" s="202"/>
      <c r="C12" s="202"/>
      <c r="D12" s="202"/>
      <c r="E12" s="190"/>
    </row>
    <row r="13" spans="1:274" ht="10.65" customHeight="1" x14ac:dyDescent="0.25">
      <c r="B13" s="38"/>
      <c r="C13" s="38"/>
      <c r="D13" s="38"/>
      <c r="E13" s="38"/>
    </row>
    <row r="14" spans="1:274" ht="10.65" customHeight="1" x14ac:dyDescent="0.25">
      <c r="D14" s="38"/>
      <c r="E14" s="38"/>
    </row>
    <row r="15" spans="1:274" ht="10.65" customHeight="1" x14ac:dyDescent="0.25">
      <c r="D15" s="38"/>
      <c r="E15" s="38"/>
    </row>
    <row r="16" spans="1:274" ht="10.65" customHeight="1" x14ac:dyDescent="0.25">
      <c r="D16" s="38"/>
      <c r="E16" s="38"/>
    </row>
    <row r="17" spans="2:5" ht="10.65" customHeight="1" x14ac:dyDescent="0.25">
      <c r="D17" s="38"/>
      <c r="E17" s="38"/>
    </row>
    <row r="18" spans="2:5" ht="10.65" customHeight="1" x14ac:dyDescent="0.25">
      <c r="D18" s="38"/>
      <c r="E18" s="38"/>
    </row>
    <row r="19" spans="2:5" ht="10.65" customHeight="1" x14ac:dyDescent="0.25">
      <c r="D19" s="38"/>
      <c r="E19" s="38"/>
    </row>
    <row r="20" spans="2:5" ht="10.65" customHeight="1" x14ac:dyDescent="0.25">
      <c r="D20" s="38"/>
      <c r="E20" s="38"/>
    </row>
    <row r="21" spans="2:5" ht="10.65" customHeight="1" x14ac:dyDescent="0.25">
      <c r="D21" s="38"/>
      <c r="E21" s="38"/>
    </row>
    <row r="22" spans="2:5" ht="10.65" customHeight="1" x14ac:dyDescent="0.25">
      <c r="D22" s="38"/>
      <c r="E22" s="38"/>
    </row>
    <row r="23" spans="2:5" ht="10.65" customHeight="1" x14ac:dyDescent="0.25">
      <c r="D23" s="38"/>
      <c r="E23" s="38"/>
    </row>
    <row r="24" spans="2:5" ht="10.65" customHeight="1" x14ac:dyDescent="0.25">
      <c r="D24" s="38"/>
      <c r="E24" s="38"/>
    </row>
    <row r="25" spans="2:5" ht="10.65" customHeight="1" x14ac:dyDescent="0.25">
      <c r="D25" s="38"/>
      <c r="E25" s="38"/>
    </row>
    <row r="26" spans="2:5" ht="10.65" customHeight="1" x14ac:dyDescent="0.25">
      <c r="D26" s="38"/>
      <c r="E26" s="38"/>
    </row>
    <row r="27" spans="2:5" ht="10.65" customHeight="1" x14ac:dyDescent="0.25">
      <c r="D27" s="38"/>
      <c r="E27" s="38"/>
    </row>
    <row r="28" spans="2:5" ht="10.65" customHeight="1" x14ac:dyDescent="0.25">
      <c r="D28" s="38"/>
      <c r="E28" s="38"/>
    </row>
    <row r="29" spans="2:5" ht="10.65" customHeight="1" x14ac:dyDescent="0.25">
      <c r="B29" s="38"/>
      <c r="C29" s="38"/>
      <c r="D29" s="38"/>
      <c r="E29" s="38"/>
    </row>
    <row r="30" spans="2:5" ht="10.65" customHeight="1" x14ac:dyDescent="0.25">
      <c r="B30" s="38"/>
      <c r="C30" s="38"/>
      <c r="D30" s="38"/>
      <c r="E30" s="38"/>
    </row>
    <row r="31" spans="2:5" ht="10.65" customHeight="1" x14ac:dyDescent="0.25">
      <c r="B31" s="38"/>
      <c r="C31" s="38"/>
      <c r="D31" s="38"/>
      <c r="E31" s="38"/>
    </row>
    <row r="32" spans="2:5" ht="10.65" customHeight="1" x14ac:dyDescent="0.25">
      <c r="B32" s="38"/>
      <c r="C32" s="38"/>
      <c r="D32" s="38"/>
      <c r="E32" s="38"/>
    </row>
    <row r="33" spans="2:5" ht="10.65" customHeight="1" x14ac:dyDescent="0.25">
      <c r="B33" s="38"/>
      <c r="C33" s="38"/>
      <c r="D33" s="38"/>
      <c r="E33" s="38"/>
    </row>
    <row r="34" spans="2:5" ht="10.65" customHeight="1" x14ac:dyDescent="0.25">
      <c r="B34" s="38"/>
      <c r="C34" s="38"/>
      <c r="D34" s="38"/>
      <c r="E34" s="38"/>
    </row>
    <row r="35" spans="2:5" ht="10.65" customHeight="1" x14ac:dyDescent="0.25">
      <c r="B35" s="38"/>
      <c r="C35" s="38"/>
      <c r="D35" s="38"/>
      <c r="E35" s="38"/>
    </row>
    <row r="36" spans="2:5" ht="10.65" customHeight="1" x14ac:dyDescent="0.25">
      <c r="B36" s="38"/>
      <c r="C36" s="38"/>
      <c r="D36" s="38"/>
      <c r="E36" s="38"/>
    </row>
    <row r="37" spans="2:5" ht="10.65" customHeight="1" x14ac:dyDescent="0.25">
      <c r="B37" s="38"/>
      <c r="C37" s="38"/>
      <c r="D37" s="38"/>
      <c r="E37" s="38"/>
    </row>
    <row r="38" spans="2:5" ht="10.65" customHeight="1" x14ac:dyDescent="0.25">
      <c r="B38" s="38"/>
      <c r="C38" s="38"/>
      <c r="D38" s="38"/>
      <c r="E38" s="38"/>
    </row>
    <row r="39" spans="2:5" ht="10.65" customHeight="1" x14ac:dyDescent="0.25">
      <c r="B39" s="38"/>
      <c r="C39" s="38"/>
      <c r="D39" s="38"/>
      <c r="E39" s="38"/>
    </row>
    <row r="40" spans="2:5" ht="10.65" customHeight="1" x14ac:dyDescent="0.25">
      <c r="B40" s="38"/>
      <c r="C40" s="38"/>
      <c r="D40" s="38"/>
      <c r="E40" s="38"/>
    </row>
    <row r="41" spans="2:5" ht="10.65" customHeight="1" x14ac:dyDescent="0.25">
      <c r="B41" s="38"/>
      <c r="C41" s="38"/>
      <c r="D41" s="38"/>
      <c r="E41" s="38"/>
    </row>
    <row r="42" spans="2:5" ht="10.65" customHeight="1" x14ac:dyDescent="0.25">
      <c r="B42" s="38"/>
      <c r="C42" s="38"/>
      <c r="D42" s="38"/>
      <c r="E42" s="38"/>
    </row>
    <row r="43" spans="2:5" ht="10.65" customHeight="1" x14ac:dyDescent="0.25">
      <c r="B43" s="38"/>
      <c r="C43" s="38"/>
      <c r="D43" s="38"/>
      <c r="E43" s="38"/>
    </row>
    <row r="44" spans="2:5" ht="10.65" customHeight="1" x14ac:dyDescent="0.25">
      <c r="B44" s="38"/>
      <c r="C44" s="38"/>
      <c r="D44" s="38"/>
      <c r="E44" s="38"/>
    </row>
    <row r="45" spans="2:5" ht="10.65" customHeight="1" x14ac:dyDescent="0.25">
      <c r="B45" s="38"/>
      <c r="C45" s="38"/>
      <c r="D45" s="38"/>
      <c r="E45" s="38"/>
    </row>
    <row r="46" spans="2:5" ht="10.65" customHeight="1" x14ac:dyDescent="0.25">
      <c r="B46" s="38"/>
      <c r="C46" s="38"/>
      <c r="D46" s="38"/>
      <c r="E46" s="38"/>
    </row>
    <row r="47" spans="2:5" ht="10.65" customHeight="1" x14ac:dyDescent="0.25">
      <c r="B47" s="38"/>
      <c r="C47" s="38"/>
      <c r="D47" s="38"/>
      <c r="E47" s="38"/>
    </row>
    <row r="48" spans="2:5" ht="10.65" customHeight="1" x14ac:dyDescent="0.25">
      <c r="B48" s="38"/>
      <c r="C48" s="38"/>
      <c r="D48" s="38"/>
      <c r="E48" s="38"/>
    </row>
    <row r="49" spans="2:5" ht="10.65" customHeight="1" x14ac:dyDescent="0.25">
      <c r="B49" s="38"/>
      <c r="C49" s="38"/>
      <c r="D49" s="38"/>
      <c r="E49" s="38"/>
    </row>
    <row r="50" spans="2:5" ht="10.65" customHeight="1" x14ac:dyDescent="0.25">
      <c r="B50" s="38"/>
      <c r="C50" s="38"/>
      <c r="D50" s="38"/>
      <c r="E50" s="38"/>
    </row>
    <row r="51" spans="2:5" ht="10.65" customHeight="1" x14ac:dyDescent="0.25">
      <c r="B51" s="38"/>
      <c r="C51" s="38"/>
      <c r="D51" s="38"/>
      <c r="E51" s="38"/>
    </row>
    <row r="52" spans="2:5" ht="10.65" customHeight="1" x14ac:dyDescent="0.25">
      <c r="B52" s="38"/>
      <c r="C52" s="38"/>
      <c r="D52" s="38"/>
      <c r="E52" s="38"/>
    </row>
    <row r="53" spans="2:5" ht="10.65" customHeight="1" x14ac:dyDescent="0.25">
      <c r="B53" s="38"/>
      <c r="C53" s="38"/>
      <c r="D53" s="38"/>
      <c r="E53" s="38"/>
    </row>
    <row r="54" spans="2:5" ht="10.65" customHeight="1" x14ac:dyDescent="0.25">
      <c r="B54" s="38"/>
      <c r="C54" s="38"/>
      <c r="D54" s="38"/>
      <c r="E54" s="38"/>
    </row>
    <row r="55" spans="2:5" ht="10.65" customHeight="1" x14ac:dyDescent="0.25">
      <c r="B55" s="38"/>
      <c r="C55" s="38"/>
      <c r="D55" s="38"/>
      <c r="E55" s="38"/>
    </row>
    <row r="56" spans="2:5" ht="10.65" customHeight="1" x14ac:dyDescent="0.25">
      <c r="B56" s="38"/>
      <c r="C56" s="38"/>
      <c r="D56" s="38"/>
      <c r="E56" s="38"/>
    </row>
    <row r="57" spans="2:5" ht="10.65" customHeight="1" x14ac:dyDescent="0.25">
      <c r="B57" s="38"/>
      <c r="C57" s="38"/>
      <c r="D57" s="38"/>
      <c r="E57" s="38"/>
    </row>
    <row r="58" spans="2:5" ht="10.65" customHeight="1" x14ac:dyDescent="0.25">
      <c r="B58" s="38"/>
      <c r="C58" s="38"/>
      <c r="D58" s="38"/>
      <c r="E58" s="38"/>
    </row>
    <row r="59" spans="2:5" ht="10.65" customHeight="1" x14ac:dyDescent="0.25">
      <c r="B59" s="38"/>
      <c r="C59" s="38"/>
      <c r="D59" s="38"/>
      <c r="E59" s="38"/>
    </row>
    <row r="60" spans="2:5" ht="10.65" customHeight="1" x14ac:dyDescent="0.25">
      <c r="B60" s="38"/>
      <c r="C60" s="38"/>
      <c r="D60" s="38"/>
      <c r="E60" s="38"/>
    </row>
    <row r="61" spans="2:5" ht="10.65" customHeight="1" x14ac:dyDescent="0.25">
      <c r="B61" s="38"/>
      <c r="C61" s="38"/>
      <c r="D61" s="38"/>
      <c r="E61" s="38"/>
    </row>
    <row r="62" spans="2:5" ht="10.65" customHeight="1" x14ac:dyDescent="0.25">
      <c r="B62" s="38"/>
      <c r="C62" s="38"/>
      <c r="D62" s="38"/>
      <c r="E62" s="38"/>
    </row>
    <row r="63" spans="2:5" ht="10.65" customHeight="1" x14ac:dyDescent="0.25">
      <c r="B63" s="38"/>
      <c r="C63" s="38"/>
      <c r="D63" s="38"/>
      <c r="E63" s="38"/>
    </row>
    <row r="64" spans="2:5" ht="10.65" customHeight="1" x14ac:dyDescent="0.25">
      <c r="B64" s="38"/>
      <c r="C64" s="38"/>
      <c r="D64" s="38"/>
      <c r="E64" s="38"/>
    </row>
    <row r="65" spans="2:5" ht="10.65" customHeight="1" x14ac:dyDescent="0.25">
      <c r="B65" s="38"/>
      <c r="C65" s="38"/>
      <c r="D65" s="38"/>
      <c r="E65" s="38"/>
    </row>
    <row r="66" spans="2:5" ht="10.65" customHeight="1" x14ac:dyDescent="0.25">
      <c r="B66" s="38"/>
      <c r="C66" s="38"/>
      <c r="D66" s="38"/>
      <c r="E66" s="38"/>
    </row>
    <row r="67" spans="2:5" ht="10.65" customHeight="1" x14ac:dyDescent="0.25">
      <c r="B67" s="38"/>
      <c r="C67" s="38"/>
      <c r="D67" s="38"/>
      <c r="E67" s="38"/>
    </row>
    <row r="68" spans="2:5" ht="10.65" customHeight="1" x14ac:dyDescent="0.25">
      <c r="B68" s="38"/>
      <c r="C68" s="38"/>
      <c r="D68" s="38"/>
      <c r="E68" s="38"/>
    </row>
    <row r="69" spans="2:5" ht="10.65" customHeight="1" x14ac:dyDescent="0.25">
      <c r="B69" s="38"/>
      <c r="C69" s="38"/>
      <c r="D69" s="38"/>
      <c r="E69" s="38"/>
    </row>
    <row r="70" spans="2:5" ht="10.65" customHeight="1" x14ac:dyDescent="0.25">
      <c r="B70" s="38"/>
      <c r="C70" s="38"/>
      <c r="D70" s="38"/>
      <c r="E70" s="38"/>
    </row>
    <row r="71" spans="2:5" ht="10.65" customHeight="1" x14ac:dyDescent="0.25">
      <c r="B71" s="38"/>
      <c r="C71" s="38"/>
      <c r="D71" s="38"/>
      <c r="E71" s="38"/>
    </row>
    <row r="72" spans="2:5" ht="10.65" customHeight="1" x14ac:dyDescent="0.25">
      <c r="B72" s="38"/>
      <c r="C72" s="38"/>
      <c r="D72" s="38"/>
      <c r="E72" s="38"/>
    </row>
    <row r="73" spans="2:5" ht="10.65" customHeight="1" x14ac:dyDescent="0.25">
      <c r="B73" s="38"/>
      <c r="C73" s="38"/>
      <c r="D73" s="38"/>
      <c r="E73" s="38"/>
    </row>
    <row r="74" spans="2:5" ht="10.65" customHeight="1" x14ac:dyDescent="0.25">
      <c r="B74" s="38"/>
      <c r="C74" s="38"/>
      <c r="D74" s="38"/>
      <c r="E74" s="38"/>
    </row>
    <row r="75" spans="2:5" ht="10.65" customHeight="1" x14ac:dyDescent="0.25">
      <c r="B75" s="38"/>
      <c r="C75" s="38"/>
      <c r="D75" s="38"/>
      <c r="E75" s="38"/>
    </row>
    <row r="76" spans="2:5" ht="10.65" customHeight="1" x14ac:dyDescent="0.25">
      <c r="B76" s="38"/>
      <c r="C76" s="38"/>
      <c r="D76" s="38"/>
      <c r="E76" s="38"/>
    </row>
    <row r="77" spans="2:5" ht="10.65" customHeight="1" x14ac:dyDescent="0.25">
      <c r="B77" s="38"/>
      <c r="C77" s="38"/>
      <c r="D77" s="38"/>
      <c r="E77" s="38"/>
    </row>
    <row r="78" spans="2:5" ht="10.65" customHeight="1" x14ac:dyDescent="0.25">
      <c r="B78" s="38"/>
      <c r="C78" s="38"/>
      <c r="D78" s="38"/>
      <c r="E78" s="38"/>
    </row>
    <row r="79" spans="2:5" ht="10.65" customHeight="1" x14ac:dyDescent="0.25">
      <c r="B79" s="38"/>
      <c r="C79" s="38"/>
      <c r="D79" s="38"/>
      <c r="E79" s="38"/>
    </row>
    <row r="80" spans="2:5" ht="10.65" customHeight="1" x14ac:dyDescent="0.25">
      <c r="B80" s="38"/>
      <c r="C80" s="38"/>
      <c r="D80" s="38"/>
      <c r="E80" s="38"/>
    </row>
    <row r="81" spans="2:5" ht="10.65" customHeight="1" x14ac:dyDescent="0.25">
      <c r="B81" s="38"/>
      <c r="C81" s="38"/>
      <c r="D81" s="38"/>
      <c r="E81" s="38"/>
    </row>
    <row r="82" spans="2:5" ht="10.65" customHeight="1" x14ac:dyDescent="0.25">
      <c r="B82" s="38"/>
      <c r="C82" s="38"/>
      <c r="D82" s="38"/>
      <c r="E82" s="38"/>
    </row>
    <row r="83" spans="2:5" ht="10.65" customHeight="1" x14ac:dyDescent="0.25">
      <c r="B83" s="38"/>
      <c r="C83" s="38"/>
      <c r="D83" s="38"/>
      <c r="E83" s="38"/>
    </row>
    <row r="84" spans="2:5" ht="10.65" customHeight="1" x14ac:dyDescent="0.25">
      <c r="B84" s="38"/>
      <c r="C84" s="38"/>
      <c r="D84" s="38"/>
      <c r="E84" s="38"/>
    </row>
    <row r="85" spans="2:5" ht="10.65" customHeight="1" x14ac:dyDescent="0.25">
      <c r="B85" s="38"/>
      <c r="C85" s="38"/>
      <c r="D85" s="38"/>
      <c r="E85" s="38"/>
    </row>
    <row r="86" spans="2:5" ht="10.65" customHeight="1" x14ac:dyDescent="0.25">
      <c r="B86" s="38"/>
      <c r="C86" s="38"/>
      <c r="D86" s="38"/>
      <c r="E86" s="38"/>
    </row>
    <row r="87" spans="2:5" ht="10.65" customHeight="1" x14ac:dyDescent="0.25">
      <c r="B87" s="38"/>
      <c r="C87" s="38"/>
      <c r="D87" s="38"/>
      <c r="E87" s="38"/>
    </row>
    <row r="88" spans="2:5" ht="10.65" customHeight="1" x14ac:dyDescent="0.25">
      <c r="B88" s="38"/>
      <c r="C88" s="38"/>
      <c r="D88" s="38"/>
      <c r="E88" s="38"/>
    </row>
    <row r="89" spans="2:5" ht="10.65" customHeight="1" x14ac:dyDescent="0.25">
      <c r="B89" s="38"/>
      <c r="C89" s="38"/>
      <c r="D89" s="38"/>
      <c r="E89" s="38"/>
    </row>
    <row r="90" spans="2:5" ht="10.65" customHeight="1" x14ac:dyDescent="0.25">
      <c r="B90" s="38"/>
      <c r="C90" s="38"/>
      <c r="D90" s="38"/>
      <c r="E90" s="38"/>
    </row>
    <row r="91" spans="2:5" ht="10.65" customHeight="1" x14ac:dyDescent="0.25">
      <c r="B91" s="38"/>
      <c r="C91" s="38"/>
      <c r="D91" s="38"/>
      <c r="E91" s="38"/>
    </row>
    <row r="92" spans="2:5" ht="10.65" customHeight="1" x14ac:dyDescent="0.25">
      <c r="B92" s="38"/>
      <c r="C92" s="38"/>
      <c r="D92" s="38"/>
      <c r="E92" s="38"/>
    </row>
    <row r="93" spans="2:5" ht="10.65" customHeight="1" x14ac:dyDescent="0.25">
      <c r="B93" s="38"/>
      <c r="C93" s="38"/>
      <c r="D93" s="38"/>
      <c r="E93" s="38"/>
    </row>
    <row r="94" spans="2:5" ht="10.65" customHeight="1" x14ac:dyDescent="0.25">
      <c r="B94" s="38"/>
      <c r="C94" s="38"/>
      <c r="D94" s="38"/>
      <c r="E94" s="38"/>
    </row>
    <row r="95" spans="2:5" ht="10.65" customHeight="1" x14ac:dyDescent="0.25">
      <c r="B95" s="38"/>
      <c r="C95" s="38"/>
      <c r="D95" s="38"/>
      <c r="E95" s="38"/>
    </row>
    <row r="96" spans="2:5" ht="10.65" customHeight="1" x14ac:dyDescent="0.25">
      <c r="B96" s="38"/>
      <c r="C96" s="38"/>
      <c r="D96" s="38"/>
      <c r="E96" s="38"/>
    </row>
    <row r="97" spans="2:5" ht="10.65" customHeight="1" x14ac:dyDescent="0.25">
      <c r="B97" s="38"/>
      <c r="C97" s="38"/>
      <c r="D97" s="38"/>
      <c r="E97" s="38"/>
    </row>
    <row r="98" spans="2:5" ht="10.65" customHeight="1" x14ac:dyDescent="0.25">
      <c r="B98" s="38"/>
      <c r="C98" s="38"/>
      <c r="D98" s="38"/>
      <c r="E98" s="38"/>
    </row>
    <row r="99" spans="2:5" ht="10.65" customHeight="1" x14ac:dyDescent="0.25">
      <c r="B99" s="38"/>
      <c r="C99" s="38"/>
      <c r="D99" s="38"/>
      <c r="E99" s="38"/>
    </row>
    <row r="100" spans="2:5" ht="10.65" customHeight="1" x14ac:dyDescent="0.25">
      <c r="B100" s="38"/>
      <c r="C100" s="38"/>
      <c r="D100" s="38"/>
      <c r="E100" s="38"/>
    </row>
    <row r="101" spans="2:5" ht="10.65" customHeight="1" x14ac:dyDescent="0.25">
      <c r="B101" s="38"/>
      <c r="C101" s="38"/>
      <c r="D101" s="38"/>
      <c r="E101" s="38"/>
    </row>
    <row r="102" spans="2:5" ht="10.65" customHeight="1" x14ac:dyDescent="0.25">
      <c r="B102" s="38"/>
      <c r="C102" s="38"/>
      <c r="D102" s="38"/>
      <c r="E102" s="38"/>
    </row>
    <row r="103" spans="2:5" ht="10.65" customHeight="1" x14ac:dyDescent="0.25">
      <c r="B103" s="38"/>
      <c r="C103" s="38"/>
      <c r="D103" s="38"/>
      <c r="E103" s="38"/>
    </row>
    <row r="104" spans="2:5" ht="10.65" customHeight="1" x14ac:dyDescent="0.25">
      <c r="B104" s="38"/>
      <c r="C104" s="38"/>
      <c r="D104" s="38"/>
      <c r="E104" s="38"/>
    </row>
    <row r="105" spans="2:5" ht="10.65" customHeight="1" x14ac:dyDescent="0.25">
      <c r="B105" s="38"/>
      <c r="C105" s="38"/>
      <c r="D105" s="38"/>
      <c r="E105" s="38"/>
    </row>
    <row r="106" spans="2:5" ht="10.65" customHeight="1" x14ac:dyDescent="0.25">
      <c r="B106" s="38"/>
      <c r="C106" s="38"/>
      <c r="D106" s="38"/>
      <c r="E106" s="38"/>
    </row>
    <row r="107" spans="2:5" ht="10.65" customHeight="1" x14ac:dyDescent="0.25">
      <c r="B107" s="38"/>
      <c r="C107" s="38"/>
      <c r="D107" s="38"/>
      <c r="E107" s="38"/>
    </row>
    <row r="108" spans="2:5" ht="10.65" customHeight="1" x14ac:dyDescent="0.25">
      <c r="B108" s="38"/>
      <c r="C108" s="38"/>
      <c r="D108" s="38"/>
      <c r="E108" s="38"/>
    </row>
    <row r="109" spans="2:5" ht="10.65" customHeight="1" x14ac:dyDescent="0.25">
      <c r="B109" s="38"/>
      <c r="C109" s="38"/>
      <c r="D109" s="38"/>
      <c r="E109" s="38"/>
    </row>
    <row r="110" spans="2:5" ht="10.65" customHeight="1" x14ac:dyDescent="0.25">
      <c r="B110" s="38"/>
      <c r="C110" s="38"/>
      <c r="D110" s="38"/>
      <c r="E110" s="38"/>
    </row>
    <row r="111" spans="2:5" ht="10.65" customHeight="1" x14ac:dyDescent="0.25">
      <c r="B111" s="38"/>
      <c r="C111" s="38"/>
      <c r="D111" s="38"/>
      <c r="E111" s="38"/>
    </row>
    <row r="112" spans="2:5" ht="12.75" customHeight="1" x14ac:dyDescent="0.25">
      <c r="B112" s="38"/>
      <c r="C112" s="38"/>
      <c r="D112" s="38"/>
      <c r="E112" s="38"/>
    </row>
    <row r="113" spans="2:5" ht="12.75" customHeight="1" x14ac:dyDescent="0.25">
      <c r="B113" s="38"/>
      <c r="C113" s="38"/>
      <c r="D113" s="38"/>
      <c r="E113" s="38"/>
    </row>
  </sheetData>
  <sheetProtection formatCells="0" formatColumns="0" formatRows="0" insertColumns="0" insertRows="0" insertHyperlinks="0" deleteColumns="0" deleteRows="0"/>
  <mergeCells count="10">
    <mergeCell ref="A1:A6"/>
    <mergeCell ref="B1:D1"/>
    <mergeCell ref="E1:E12"/>
    <mergeCell ref="B2:C2"/>
    <mergeCell ref="D2:D3"/>
    <mergeCell ref="B3:C3"/>
    <mergeCell ref="B4:C4"/>
    <mergeCell ref="D4:D5"/>
    <mergeCell ref="B5:C5"/>
    <mergeCell ref="A12:D12"/>
  </mergeCells>
  <printOptions horizontalCentered="1" verticalCentered="1"/>
  <pageMargins left="0.25" right="0.25" top="0.75" bottom="0.75" header="0.3" footer="0.3"/>
  <pageSetup paperSize="9" scale="4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N113"/>
  <sheetViews>
    <sheetView view="pageLayout" topLeftCell="A13" zoomScale="70" zoomScaleNormal="85" zoomScalePageLayoutView="70" workbookViewId="0">
      <selection activeCell="B6" sqref="A1:D12"/>
    </sheetView>
  </sheetViews>
  <sheetFormatPr baseColWidth="10" defaultColWidth="11.44140625" defaultRowHeight="12.75" customHeight="1" x14ac:dyDescent="0.25"/>
  <cols>
    <col min="1" max="1" width="1.44140625" style="38" customWidth="1"/>
    <col min="2" max="2" width="60.44140625" style="102" customWidth="1"/>
    <col min="3" max="3" width="65.6640625" style="102" customWidth="1"/>
    <col min="4" max="4" width="9.109375" style="102" bestFit="1" customWidth="1"/>
    <col min="5" max="5" width="2" style="102" customWidth="1"/>
    <col min="275" max="16384" width="11.44140625" style="38"/>
  </cols>
  <sheetData>
    <row r="1" spans="1:274" s="44" customFormat="1" ht="9" customHeight="1" x14ac:dyDescent="0.25">
      <c r="A1" s="185"/>
      <c r="B1" s="187"/>
      <c r="C1" s="187"/>
      <c r="D1" s="187"/>
      <c r="E1" s="18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</row>
    <row r="2" spans="1:274" ht="13.2" x14ac:dyDescent="0.25">
      <c r="A2" s="186"/>
      <c r="B2" s="191"/>
      <c r="C2" s="192"/>
      <c r="D2" s="193"/>
      <c r="E2" s="189"/>
    </row>
    <row r="3" spans="1:274" ht="13.2" x14ac:dyDescent="0.25">
      <c r="A3" s="186"/>
      <c r="B3" s="195"/>
      <c r="C3" s="196"/>
      <c r="D3" s="194"/>
      <c r="E3" s="189"/>
    </row>
    <row r="4" spans="1:274" ht="13.2" x14ac:dyDescent="0.25">
      <c r="A4" s="186"/>
      <c r="B4" s="195"/>
      <c r="C4" s="196"/>
      <c r="D4" s="197"/>
      <c r="E4" s="189"/>
    </row>
    <row r="5" spans="1:274" ht="13.2" x14ac:dyDescent="0.25">
      <c r="A5" s="186"/>
      <c r="B5" s="199"/>
      <c r="C5" s="200"/>
      <c r="D5" s="198"/>
      <c r="E5" s="189"/>
    </row>
    <row r="6" spans="1:274" ht="141.6" customHeight="1" x14ac:dyDescent="0.25">
      <c r="A6" s="186"/>
      <c r="B6"/>
      <c r="C6"/>
      <c r="D6" s="135"/>
      <c r="E6" s="189"/>
    </row>
    <row r="7" spans="1:274" ht="13.2" x14ac:dyDescent="0.25">
      <c r="A7" s="130"/>
      <c r="B7" s="136"/>
      <c r="C7" s="136"/>
      <c r="D7"/>
      <c r="E7" s="189"/>
    </row>
    <row r="8" spans="1:274" ht="141.6" customHeight="1" x14ac:dyDescent="0.25">
      <c r="A8" s="130"/>
      <c r="B8"/>
      <c r="C8"/>
      <c r="D8"/>
      <c r="E8" s="189"/>
    </row>
    <row r="9" spans="1:274" ht="13.2" x14ac:dyDescent="0.25">
      <c r="A9" s="130"/>
      <c r="B9" s="136"/>
      <c r="C9" s="136"/>
      <c r="D9"/>
      <c r="E9" s="189"/>
    </row>
    <row r="10" spans="1:274" ht="141.6" customHeight="1" x14ac:dyDescent="0.25">
      <c r="A10" s="130"/>
      <c r="B10"/>
      <c r="C10"/>
      <c r="D10"/>
      <c r="E10" s="189"/>
    </row>
    <row r="11" spans="1:274" ht="13.2" x14ac:dyDescent="0.25">
      <c r="A11" s="130"/>
      <c r="B11" s="136"/>
      <c r="C11" s="136"/>
      <c r="D11"/>
      <c r="E11" s="189"/>
    </row>
    <row r="12" spans="1:274" ht="8.25" customHeight="1" thickBot="1" x14ac:dyDescent="0.3">
      <c r="A12" s="201"/>
      <c r="B12" s="202"/>
      <c r="C12" s="202"/>
      <c r="D12" s="202"/>
      <c r="E12" s="190"/>
    </row>
    <row r="13" spans="1:274" ht="10.65" customHeight="1" x14ac:dyDescent="0.25">
      <c r="B13" s="38"/>
      <c r="C13" s="38"/>
      <c r="D13" s="38"/>
      <c r="E13" s="38"/>
    </row>
    <row r="14" spans="1:274" ht="10.65" customHeight="1" x14ac:dyDescent="0.25">
      <c r="D14" s="38"/>
      <c r="E14" s="38"/>
    </row>
    <row r="15" spans="1:274" ht="10.65" customHeight="1" x14ac:dyDescent="0.25">
      <c r="D15" s="38"/>
      <c r="E15" s="38"/>
    </row>
    <row r="16" spans="1:274" ht="10.65" customHeight="1" x14ac:dyDescent="0.25">
      <c r="D16" s="38"/>
      <c r="E16" s="38"/>
    </row>
    <row r="17" spans="2:5" ht="10.65" customHeight="1" x14ac:dyDescent="0.25">
      <c r="D17" s="38"/>
      <c r="E17" s="38"/>
    </row>
    <row r="18" spans="2:5" ht="10.65" customHeight="1" x14ac:dyDescent="0.25">
      <c r="D18" s="38"/>
      <c r="E18" s="38"/>
    </row>
    <row r="19" spans="2:5" ht="10.65" customHeight="1" x14ac:dyDescent="0.25">
      <c r="D19" s="38"/>
      <c r="E19" s="38"/>
    </row>
    <row r="20" spans="2:5" ht="10.65" customHeight="1" x14ac:dyDescent="0.25">
      <c r="D20" s="38"/>
      <c r="E20" s="38"/>
    </row>
    <row r="21" spans="2:5" ht="10.65" customHeight="1" x14ac:dyDescent="0.25">
      <c r="D21" s="38"/>
      <c r="E21" s="38"/>
    </row>
    <row r="22" spans="2:5" ht="10.65" customHeight="1" x14ac:dyDescent="0.25">
      <c r="D22" s="38"/>
      <c r="E22" s="38"/>
    </row>
    <row r="23" spans="2:5" ht="10.65" customHeight="1" x14ac:dyDescent="0.25">
      <c r="D23" s="38"/>
      <c r="E23" s="38"/>
    </row>
    <row r="24" spans="2:5" ht="10.65" customHeight="1" x14ac:dyDescent="0.25">
      <c r="D24" s="38"/>
      <c r="E24" s="38"/>
    </row>
    <row r="25" spans="2:5" ht="10.65" customHeight="1" x14ac:dyDescent="0.25">
      <c r="D25" s="38"/>
      <c r="E25" s="38"/>
    </row>
    <row r="26" spans="2:5" ht="10.65" customHeight="1" x14ac:dyDescent="0.25">
      <c r="D26" s="38"/>
      <c r="E26" s="38"/>
    </row>
    <row r="27" spans="2:5" ht="10.65" customHeight="1" x14ac:dyDescent="0.25">
      <c r="D27" s="38"/>
      <c r="E27" s="38"/>
    </row>
    <row r="28" spans="2:5" ht="10.65" customHeight="1" x14ac:dyDescent="0.25">
      <c r="D28" s="38"/>
      <c r="E28" s="38"/>
    </row>
    <row r="29" spans="2:5" ht="10.65" customHeight="1" x14ac:dyDescent="0.25">
      <c r="B29" s="38"/>
      <c r="C29" s="38"/>
      <c r="D29" s="38"/>
      <c r="E29" s="38"/>
    </row>
    <row r="30" spans="2:5" ht="10.65" customHeight="1" x14ac:dyDescent="0.25">
      <c r="B30" s="38"/>
      <c r="C30" s="38"/>
      <c r="D30" s="38"/>
      <c r="E30" s="38"/>
    </row>
    <row r="31" spans="2:5" ht="10.65" customHeight="1" x14ac:dyDescent="0.25">
      <c r="B31" s="38"/>
      <c r="C31" s="38"/>
      <c r="D31" s="38"/>
      <c r="E31" s="38"/>
    </row>
    <row r="32" spans="2:5" ht="10.65" customHeight="1" x14ac:dyDescent="0.25">
      <c r="B32" s="38"/>
      <c r="C32" s="38"/>
      <c r="D32" s="38"/>
      <c r="E32" s="38"/>
    </row>
    <row r="33" spans="2:5" ht="10.65" customHeight="1" x14ac:dyDescent="0.25">
      <c r="B33" s="38"/>
      <c r="C33" s="38"/>
      <c r="D33" s="38"/>
      <c r="E33" s="38"/>
    </row>
    <row r="34" spans="2:5" ht="10.65" customHeight="1" x14ac:dyDescent="0.25">
      <c r="B34" s="38"/>
      <c r="C34" s="38"/>
      <c r="D34" s="38"/>
      <c r="E34" s="38"/>
    </row>
    <row r="35" spans="2:5" ht="10.65" customHeight="1" x14ac:dyDescent="0.25">
      <c r="B35" s="38"/>
      <c r="C35" s="38"/>
      <c r="D35" s="38"/>
      <c r="E35" s="38"/>
    </row>
    <row r="36" spans="2:5" ht="10.65" customHeight="1" x14ac:dyDescent="0.25">
      <c r="B36" s="38"/>
      <c r="C36" s="38"/>
      <c r="D36" s="38"/>
      <c r="E36" s="38"/>
    </row>
    <row r="37" spans="2:5" ht="10.65" customHeight="1" x14ac:dyDescent="0.25">
      <c r="B37" s="38"/>
      <c r="C37" s="38"/>
      <c r="D37" s="38"/>
      <c r="E37" s="38"/>
    </row>
    <row r="38" spans="2:5" ht="10.65" customHeight="1" x14ac:dyDescent="0.25">
      <c r="B38" s="38"/>
      <c r="C38" s="38"/>
      <c r="D38" s="38"/>
      <c r="E38" s="38"/>
    </row>
    <row r="39" spans="2:5" ht="10.65" customHeight="1" x14ac:dyDescent="0.25">
      <c r="B39" s="38"/>
      <c r="C39" s="38"/>
      <c r="D39" s="38"/>
      <c r="E39" s="38"/>
    </row>
    <row r="40" spans="2:5" ht="10.65" customHeight="1" x14ac:dyDescent="0.25">
      <c r="B40" s="38"/>
      <c r="C40" s="38"/>
      <c r="D40" s="38"/>
      <c r="E40" s="38"/>
    </row>
    <row r="41" spans="2:5" ht="10.65" customHeight="1" x14ac:dyDescent="0.25">
      <c r="B41" s="38"/>
      <c r="C41" s="38"/>
      <c r="D41" s="38"/>
      <c r="E41" s="38"/>
    </row>
    <row r="42" spans="2:5" ht="10.65" customHeight="1" x14ac:dyDescent="0.25">
      <c r="B42" s="38"/>
      <c r="C42" s="38"/>
      <c r="D42" s="38"/>
      <c r="E42" s="38"/>
    </row>
    <row r="43" spans="2:5" ht="10.65" customHeight="1" x14ac:dyDescent="0.25">
      <c r="B43" s="38"/>
      <c r="C43" s="38"/>
      <c r="D43" s="38"/>
      <c r="E43" s="38"/>
    </row>
    <row r="44" spans="2:5" ht="10.65" customHeight="1" x14ac:dyDescent="0.25">
      <c r="B44" s="38"/>
      <c r="C44" s="38"/>
      <c r="D44" s="38"/>
      <c r="E44" s="38"/>
    </row>
    <row r="45" spans="2:5" ht="10.65" customHeight="1" x14ac:dyDescent="0.25">
      <c r="B45" s="38"/>
      <c r="C45" s="38"/>
      <c r="D45" s="38"/>
      <c r="E45" s="38"/>
    </row>
    <row r="46" spans="2:5" ht="10.65" customHeight="1" x14ac:dyDescent="0.25">
      <c r="B46" s="38"/>
      <c r="C46" s="38"/>
      <c r="D46" s="38"/>
      <c r="E46" s="38"/>
    </row>
    <row r="47" spans="2:5" ht="10.65" customHeight="1" x14ac:dyDescent="0.25">
      <c r="B47" s="38"/>
      <c r="C47" s="38"/>
      <c r="D47" s="38"/>
      <c r="E47" s="38"/>
    </row>
    <row r="48" spans="2:5" ht="10.65" customHeight="1" x14ac:dyDescent="0.25">
      <c r="B48" s="38"/>
      <c r="C48" s="38"/>
      <c r="D48" s="38"/>
      <c r="E48" s="38"/>
    </row>
    <row r="49" spans="2:5" ht="10.65" customHeight="1" x14ac:dyDescent="0.25">
      <c r="B49" s="38"/>
      <c r="C49" s="38"/>
      <c r="D49" s="38"/>
      <c r="E49" s="38"/>
    </row>
    <row r="50" spans="2:5" ht="10.65" customHeight="1" x14ac:dyDescent="0.25">
      <c r="B50" s="38"/>
      <c r="C50" s="38"/>
      <c r="D50" s="38"/>
      <c r="E50" s="38"/>
    </row>
    <row r="51" spans="2:5" ht="10.65" customHeight="1" x14ac:dyDescent="0.25">
      <c r="B51" s="38"/>
      <c r="C51" s="38"/>
      <c r="D51" s="38"/>
      <c r="E51" s="38"/>
    </row>
    <row r="52" spans="2:5" ht="10.65" customHeight="1" x14ac:dyDescent="0.25">
      <c r="B52" s="38"/>
      <c r="C52" s="38"/>
      <c r="D52" s="38"/>
      <c r="E52" s="38"/>
    </row>
    <row r="53" spans="2:5" ht="10.65" customHeight="1" x14ac:dyDescent="0.25">
      <c r="B53" s="38"/>
      <c r="C53" s="38"/>
      <c r="D53" s="38"/>
      <c r="E53" s="38"/>
    </row>
    <row r="54" spans="2:5" ht="10.65" customHeight="1" x14ac:dyDescent="0.25">
      <c r="B54" s="38"/>
      <c r="C54" s="38"/>
      <c r="D54" s="38"/>
      <c r="E54" s="38"/>
    </row>
    <row r="55" spans="2:5" ht="10.65" customHeight="1" x14ac:dyDescent="0.25">
      <c r="B55" s="38"/>
      <c r="C55" s="38"/>
      <c r="D55" s="38"/>
      <c r="E55" s="38"/>
    </row>
    <row r="56" spans="2:5" ht="10.65" customHeight="1" x14ac:dyDescent="0.25">
      <c r="B56" s="38"/>
      <c r="C56" s="38"/>
      <c r="D56" s="38"/>
      <c r="E56" s="38"/>
    </row>
    <row r="57" spans="2:5" ht="10.65" customHeight="1" x14ac:dyDescent="0.25">
      <c r="B57" s="38"/>
      <c r="C57" s="38"/>
      <c r="D57" s="38"/>
      <c r="E57" s="38"/>
    </row>
    <row r="58" spans="2:5" ht="10.65" customHeight="1" x14ac:dyDescent="0.25">
      <c r="B58" s="38"/>
      <c r="C58" s="38"/>
      <c r="D58" s="38"/>
      <c r="E58" s="38"/>
    </row>
    <row r="59" spans="2:5" ht="10.65" customHeight="1" x14ac:dyDescent="0.25">
      <c r="B59" s="38"/>
      <c r="C59" s="38"/>
      <c r="D59" s="38"/>
      <c r="E59" s="38"/>
    </row>
    <row r="60" spans="2:5" ht="10.65" customHeight="1" x14ac:dyDescent="0.25">
      <c r="B60" s="38"/>
      <c r="C60" s="38"/>
      <c r="D60" s="38"/>
      <c r="E60" s="38"/>
    </row>
    <row r="61" spans="2:5" ht="10.65" customHeight="1" x14ac:dyDescent="0.25">
      <c r="B61" s="38"/>
      <c r="C61" s="38"/>
      <c r="D61" s="38"/>
      <c r="E61" s="38"/>
    </row>
    <row r="62" spans="2:5" ht="10.65" customHeight="1" x14ac:dyDescent="0.25">
      <c r="B62" s="38"/>
      <c r="C62" s="38"/>
      <c r="D62" s="38"/>
      <c r="E62" s="38"/>
    </row>
    <row r="63" spans="2:5" ht="10.65" customHeight="1" x14ac:dyDescent="0.25">
      <c r="B63" s="38"/>
      <c r="C63" s="38"/>
      <c r="D63" s="38"/>
      <c r="E63" s="38"/>
    </row>
    <row r="64" spans="2:5" ht="10.65" customHeight="1" x14ac:dyDescent="0.25">
      <c r="B64" s="38"/>
      <c r="C64" s="38"/>
      <c r="D64" s="38"/>
      <c r="E64" s="38"/>
    </row>
    <row r="65" spans="2:5" ht="10.65" customHeight="1" x14ac:dyDescent="0.25">
      <c r="B65" s="38"/>
      <c r="C65" s="38"/>
      <c r="D65" s="38"/>
      <c r="E65" s="38"/>
    </row>
    <row r="66" spans="2:5" ht="10.65" customHeight="1" x14ac:dyDescent="0.25">
      <c r="B66" s="38"/>
      <c r="C66" s="38"/>
      <c r="D66" s="38"/>
      <c r="E66" s="38"/>
    </row>
    <row r="67" spans="2:5" ht="10.65" customHeight="1" x14ac:dyDescent="0.25">
      <c r="B67" s="38"/>
      <c r="C67" s="38"/>
      <c r="D67" s="38"/>
      <c r="E67" s="38"/>
    </row>
    <row r="68" spans="2:5" ht="10.65" customHeight="1" x14ac:dyDescent="0.25">
      <c r="B68" s="38"/>
      <c r="C68" s="38"/>
      <c r="D68" s="38"/>
      <c r="E68" s="38"/>
    </row>
    <row r="69" spans="2:5" ht="10.65" customHeight="1" x14ac:dyDescent="0.25">
      <c r="B69" s="38"/>
      <c r="C69" s="38"/>
      <c r="D69" s="38"/>
      <c r="E69" s="38"/>
    </row>
    <row r="70" spans="2:5" ht="10.65" customHeight="1" x14ac:dyDescent="0.25">
      <c r="B70" s="38"/>
      <c r="C70" s="38"/>
      <c r="D70" s="38"/>
      <c r="E70" s="38"/>
    </row>
    <row r="71" spans="2:5" ht="10.65" customHeight="1" x14ac:dyDescent="0.25">
      <c r="B71" s="38"/>
      <c r="C71" s="38"/>
      <c r="D71" s="38"/>
      <c r="E71" s="38"/>
    </row>
    <row r="72" spans="2:5" ht="10.65" customHeight="1" x14ac:dyDescent="0.25">
      <c r="B72" s="38"/>
      <c r="C72" s="38"/>
      <c r="D72" s="38"/>
      <c r="E72" s="38"/>
    </row>
    <row r="73" spans="2:5" ht="10.65" customHeight="1" x14ac:dyDescent="0.25">
      <c r="B73" s="38"/>
      <c r="C73" s="38"/>
      <c r="D73" s="38"/>
      <c r="E73" s="38"/>
    </row>
    <row r="74" spans="2:5" ht="10.65" customHeight="1" x14ac:dyDescent="0.25">
      <c r="B74" s="38"/>
      <c r="C74" s="38"/>
      <c r="D74" s="38"/>
      <c r="E74" s="38"/>
    </row>
    <row r="75" spans="2:5" ht="10.65" customHeight="1" x14ac:dyDescent="0.25">
      <c r="B75" s="38"/>
      <c r="C75" s="38"/>
      <c r="D75" s="38"/>
      <c r="E75" s="38"/>
    </row>
    <row r="76" spans="2:5" ht="10.65" customHeight="1" x14ac:dyDescent="0.25">
      <c r="B76" s="38"/>
      <c r="C76" s="38"/>
      <c r="D76" s="38"/>
      <c r="E76" s="38"/>
    </row>
    <row r="77" spans="2:5" ht="10.65" customHeight="1" x14ac:dyDescent="0.25">
      <c r="B77" s="38"/>
      <c r="C77" s="38"/>
      <c r="D77" s="38"/>
      <c r="E77" s="38"/>
    </row>
    <row r="78" spans="2:5" ht="10.65" customHeight="1" x14ac:dyDescent="0.25">
      <c r="B78" s="38"/>
      <c r="C78" s="38"/>
      <c r="D78" s="38"/>
      <c r="E78" s="38"/>
    </row>
    <row r="79" spans="2:5" ht="10.65" customHeight="1" x14ac:dyDescent="0.25">
      <c r="B79" s="38"/>
      <c r="C79" s="38"/>
      <c r="D79" s="38"/>
      <c r="E79" s="38"/>
    </row>
    <row r="80" spans="2:5" ht="10.65" customHeight="1" x14ac:dyDescent="0.25">
      <c r="B80" s="38"/>
      <c r="C80" s="38"/>
      <c r="D80" s="38"/>
      <c r="E80" s="38"/>
    </row>
    <row r="81" spans="2:5" ht="10.65" customHeight="1" x14ac:dyDescent="0.25">
      <c r="B81" s="38"/>
      <c r="C81" s="38"/>
      <c r="D81" s="38"/>
      <c r="E81" s="38"/>
    </row>
    <row r="82" spans="2:5" ht="10.65" customHeight="1" x14ac:dyDescent="0.25">
      <c r="B82" s="38"/>
      <c r="C82" s="38"/>
      <c r="D82" s="38"/>
      <c r="E82" s="38"/>
    </row>
    <row r="83" spans="2:5" ht="10.65" customHeight="1" x14ac:dyDescent="0.25">
      <c r="B83" s="38"/>
      <c r="C83" s="38"/>
      <c r="D83" s="38"/>
      <c r="E83" s="38"/>
    </row>
    <row r="84" spans="2:5" ht="10.65" customHeight="1" x14ac:dyDescent="0.25">
      <c r="B84" s="38"/>
      <c r="C84" s="38"/>
      <c r="D84" s="38"/>
      <c r="E84" s="38"/>
    </row>
    <row r="85" spans="2:5" ht="10.65" customHeight="1" x14ac:dyDescent="0.25">
      <c r="B85" s="38"/>
      <c r="C85" s="38"/>
      <c r="D85" s="38"/>
      <c r="E85" s="38"/>
    </row>
    <row r="86" spans="2:5" ht="10.65" customHeight="1" x14ac:dyDescent="0.25">
      <c r="B86" s="38"/>
      <c r="C86" s="38"/>
      <c r="D86" s="38"/>
      <c r="E86" s="38"/>
    </row>
    <row r="87" spans="2:5" ht="10.65" customHeight="1" x14ac:dyDescent="0.25">
      <c r="B87" s="38"/>
      <c r="C87" s="38"/>
      <c r="D87" s="38"/>
      <c r="E87" s="38"/>
    </row>
    <row r="88" spans="2:5" ht="10.65" customHeight="1" x14ac:dyDescent="0.25">
      <c r="B88" s="38"/>
      <c r="C88" s="38"/>
      <c r="D88" s="38"/>
      <c r="E88" s="38"/>
    </row>
    <row r="89" spans="2:5" ht="10.65" customHeight="1" x14ac:dyDescent="0.25">
      <c r="B89" s="38"/>
      <c r="C89" s="38"/>
      <c r="D89" s="38"/>
      <c r="E89" s="38"/>
    </row>
    <row r="90" spans="2:5" ht="10.65" customHeight="1" x14ac:dyDescent="0.25">
      <c r="B90" s="38"/>
      <c r="C90" s="38"/>
      <c r="D90" s="38"/>
      <c r="E90" s="38"/>
    </row>
    <row r="91" spans="2:5" ht="10.65" customHeight="1" x14ac:dyDescent="0.25">
      <c r="B91" s="38"/>
      <c r="C91" s="38"/>
      <c r="D91" s="38"/>
      <c r="E91" s="38"/>
    </row>
    <row r="92" spans="2:5" ht="10.65" customHeight="1" x14ac:dyDescent="0.25">
      <c r="B92" s="38"/>
      <c r="C92" s="38"/>
      <c r="D92" s="38"/>
      <c r="E92" s="38"/>
    </row>
    <row r="93" spans="2:5" ht="10.65" customHeight="1" x14ac:dyDescent="0.25">
      <c r="B93" s="38"/>
      <c r="C93" s="38"/>
      <c r="D93" s="38"/>
      <c r="E93" s="38"/>
    </row>
    <row r="94" spans="2:5" ht="10.65" customHeight="1" x14ac:dyDescent="0.25">
      <c r="B94" s="38"/>
      <c r="C94" s="38"/>
      <c r="D94" s="38"/>
      <c r="E94" s="38"/>
    </row>
    <row r="95" spans="2:5" ht="10.65" customHeight="1" x14ac:dyDescent="0.25">
      <c r="B95" s="38"/>
      <c r="C95" s="38"/>
      <c r="D95" s="38"/>
      <c r="E95" s="38"/>
    </row>
    <row r="96" spans="2:5" ht="10.65" customHeight="1" x14ac:dyDescent="0.25">
      <c r="B96" s="38"/>
      <c r="C96" s="38"/>
      <c r="D96" s="38"/>
      <c r="E96" s="38"/>
    </row>
    <row r="97" spans="2:5" ht="10.65" customHeight="1" x14ac:dyDescent="0.25">
      <c r="B97" s="38"/>
      <c r="C97" s="38"/>
      <c r="D97" s="38"/>
      <c r="E97" s="38"/>
    </row>
    <row r="98" spans="2:5" ht="10.65" customHeight="1" x14ac:dyDescent="0.25">
      <c r="B98" s="38"/>
      <c r="C98" s="38"/>
      <c r="D98" s="38"/>
      <c r="E98" s="38"/>
    </row>
    <row r="99" spans="2:5" ht="10.65" customHeight="1" x14ac:dyDescent="0.25">
      <c r="B99" s="38"/>
      <c r="C99" s="38"/>
      <c r="D99" s="38"/>
      <c r="E99" s="38"/>
    </row>
    <row r="100" spans="2:5" ht="10.65" customHeight="1" x14ac:dyDescent="0.25">
      <c r="B100" s="38"/>
      <c r="C100" s="38"/>
      <c r="D100" s="38"/>
      <c r="E100" s="38"/>
    </row>
    <row r="101" spans="2:5" ht="10.65" customHeight="1" x14ac:dyDescent="0.25">
      <c r="B101" s="38"/>
      <c r="C101" s="38"/>
      <c r="D101" s="38"/>
      <c r="E101" s="38"/>
    </row>
    <row r="102" spans="2:5" ht="10.65" customHeight="1" x14ac:dyDescent="0.25">
      <c r="B102" s="38"/>
      <c r="C102" s="38"/>
      <c r="D102" s="38"/>
      <c r="E102" s="38"/>
    </row>
    <row r="103" spans="2:5" ht="10.65" customHeight="1" x14ac:dyDescent="0.25">
      <c r="B103" s="38"/>
      <c r="C103" s="38"/>
      <c r="D103" s="38"/>
      <c r="E103" s="38"/>
    </row>
    <row r="104" spans="2:5" ht="10.65" customHeight="1" x14ac:dyDescent="0.25">
      <c r="B104" s="38"/>
      <c r="C104" s="38"/>
      <c r="D104" s="38"/>
      <c r="E104" s="38"/>
    </row>
    <row r="105" spans="2:5" ht="10.65" customHeight="1" x14ac:dyDescent="0.25">
      <c r="B105" s="38"/>
      <c r="C105" s="38"/>
      <c r="D105" s="38"/>
      <c r="E105" s="38"/>
    </row>
    <row r="106" spans="2:5" ht="10.65" customHeight="1" x14ac:dyDescent="0.25">
      <c r="B106" s="38"/>
      <c r="C106" s="38"/>
      <c r="D106" s="38"/>
      <c r="E106" s="38"/>
    </row>
    <row r="107" spans="2:5" ht="10.65" customHeight="1" x14ac:dyDescent="0.25">
      <c r="B107" s="38"/>
      <c r="C107" s="38"/>
      <c r="D107" s="38"/>
      <c r="E107" s="38"/>
    </row>
    <row r="108" spans="2:5" ht="10.65" customHeight="1" x14ac:dyDescent="0.25">
      <c r="B108" s="38"/>
      <c r="C108" s="38"/>
      <c r="D108" s="38"/>
      <c r="E108" s="38"/>
    </row>
    <row r="109" spans="2:5" ht="10.65" customHeight="1" x14ac:dyDescent="0.25">
      <c r="B109" s="38"/>
      <c r="C109" s="38"/>
      <c r="D109" s="38"/>
      <c r="E109" s="38"/>
    </row>
    <row r="110" spans="2:5" ht="10.65" customHeight="1" x14ac:dyDescent="0.25">
      <c r="B110" s="38"/>
      <c r="C110" s="38"/>
      <c r="D110" s="38"/>
      <c r="E110" s="38"/>
    </row>
    <row r="111" spans="2:5" ht="10.65" customHeight="1" x14ac:dyDescent="0.25">
      <c r="B111" s="38"/>
      <c r="C111" s="38"/>
      <c r="D111" s="38"/>
      <c r="E111" s="38"/>
    </row>
    <row r="112" spans="2:5" ht="12.75" customHeight="1" x14ac:dyDescent="0.25">
      <c r="B112" s="38"/>
      <c r="C112" s="38"/>
      <c r="D112" s="38"/>
      <c r="E112" s="38"/>
    </row>
    <row r="113" spans="2:5" ht="12.75" customHeight="1" x14ac:dyDescent="0.25">
      <c r="B113" s="38"/>
      <c r="C113" s="38"/>
      <c r="D113" s="38"/>
      <c r="E113" s="38"/>
    </row>
  </sheetData>
  <sheetProtection formatCells="0" formatColumns="0" formatRows="0" insertColumns="0" insertRows="0" insertHyperlinks="0" deleteColumns="0" deleteRows="0"/>
  <mergeCells count="10">
    <mergeCell ref="E1:E12"/>
    <mergeCell ref="A12:D12"/>
    <mergeCell ref="D2:D3"/>
    <mergeCell ref="D4:D5"/>
    <mergeCell ref="B2:C2"/>
    <mergeCell ref="B3:C3"/>
    <mergeCell ref="B4:C4"/>
    <mergeCell ref="B5:C5"/>
    <mergeCell ref="A1:A6"/>
    <mergeCell ref="B1:D1"/>
  </mergeCells>
  <printOptions horizontalCentered="1" verticalCentered="1"/>
  <pageMargins left="0.25" right="0.25" top="0.75" bottom="0.75" header="0.3" footer="0.3"/>
  <pageSetup paperSize="9" scale="9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L309"/>
  <sheetViews>
    <sheetView topLeftCell="E58" zoomScale="90" zoomScaleNormal="90" workbookViewId="0">
      <selection activeCell="EQ10" sqref="EQ10:GV31"/>
    </sheetView>
  </sheetViews>
  <sheetFormatPr baseColWidth="10" defaultColWidth="11.44140625" defaultRowHeight="12.75" customHeight="1" x14ac:dyDescent="0.2"/>
  <cols>
    <col min="1" max="3" width="0" style="38" hidden="1" customWidth="1"/>
    <col min="4" max="4" width="7.109375" style="38" customWidth="1"/>
    <col min="5" max="5" width="1.44140625" style="38" customWidth="1"/>
    <col min="6" max="10" width="0.88671875" style="102" customWidth="1"/>
    <col min="11" max="11" width="1.33203125" style="102" customWidth="1"/>
    <col min="12" max="16" width="0.88671875" style="102" customWidth="1"/>
    <col min="17" max="17" width="2.109375" style="102" customWidth="1"/>
    <col min="18" max="19" width="0.88671875" style="102" customWidth="1"/>
    <col min="20" max="20" width="0.44140625" style="102" customWidth="1"/>
    <col min="21" max="24" width="0.88671875" style="102" customWidth="1"/>
    <col min="25" max="25" width="2" style="102" customWidth="1"/>
    <col min="26" max="26" width="1.5546875" style="102" customWidth="1"/>
    <col min="27" max="34" width="0.88671875" style="102" customWidth="1"/>
    <col min="35" max="35" width="1.33203125" style="102" customWidth="1"/>
    <col min="36" max="37" width="0.88671875" style="102" customWidth="1"/>
    <col min="38" max="38" width="1.109375" style="102" customWidth="1"/>
    <col min="39" max="49" width="0.88671875" style="102" customWidth="1"/>
    <col min="50" max="50" width="1.109375" style="102" customWidth="1"/>
    <col min="51" max="77" width="0.88671875" style="102" customWidth="1"/>
    <col min="78" max="78" width="0.6640625" style="102" customWidth="1"/>
    <col min="79" max="88" width="0.88671875" style="102" customWidth="1"/>
    <col min="89" max="90" width="1" style="102" customWidth="1"/>
    <col min="91" max="108" width="0.88671875" style="102" customWidth="1"/>
    <col min="109" max="109" width="0.5546875" style="102" customWidth="1"/>
    <col min="110" max="110" width="0.88671875" style="102" hidden="1" customWidth="1"/>
    <col min="111" max="113" width="0.88671875" style="102" customWidth="1"/>
    <col min="114" max="114" width="1.44140625" style="102" customWidth="1"/>
    <col min="115" max="118" width="0.88671875" style="102" customWidth="1"/>
    <col min="119" max="119" width="3.109375" style="102" customWidth="1"/>
    <col min="120" max="137" width="0.88671875" style="102" customWidth="1"/>
    <col min="138" max="138" width="1.109375" style="102" customWidth="1"/>
    <col min="139" max="146" width="0.88671875" style="102" customWidth="1"/>
    <col min="147" max="147" width="1.109375" style="102" customWidth="1"/>
    <col min="148" max="153" width="0.88671875" style="102" customWidth="1"/>
    <col min="154" max="154" width="3.44140625" style="102" customWidth="1"/>
    <col min="155" max="156" width="0.88671875" style="102" customWidth="1"/>
    <col min="157" max="157" width="1.33203125" style="102" customWidth="1"/>
    <col min="158" max="159" width="0.88671875" style="102" customWidth="1"/>
    <col min="160" max="160" width="1.109375" style="102" customWidth="1"/>
    <col min="161" max="161" width="1.33203125" style="102" customWidth="1"/>
    <col min="162" max="162" width="1.5546875" style="102" customWidth="1"/>
    <col min="163" max="164" width="0.88671875" style="102" customWidth="1"/>
    <col min="165" max="165" width="1.5546875" style="102" customWidth="1"/>
    <col min="166" max="166" width="0.88671875" style="102" hidden="1" customWidth="1"/>
    <col min="167" max="167" width="0.88671875" style="102" customWidth="1"/>
    <col min="168" max="168" width="1.5546875" style="102" customWidth="1"/>
    <col min="169" max="173" width="0.88671875" style="102" customWidth="1"/>
    <col min="174" max="174" width="2.6640625" style="102" customWidth="1"/>
    <col min="175" max="175" width="0.88671875" style="102" customWidth="1"/>
    <col min="176" max="176" width="1" style="102" customWidth="1"/>
    <col min="177" max="177" width="2" style="102" customWidth="1"/>
    <col min="178" max="178" width="1.88671875" style="102" customWidth="1"/>
    <col min="179" max="179" width="0.88671875" style="102" customWidth="1"/>
    <col min="180" max="180" width="1.5546875" style="102" customWidth="1"/>
    <col min="181" max="181" width="0.88671875" style="102" customWidth="1"/>
    <col min="182" max="182" width="1.44140625" style="102" customWidth="1"/>
    <col min="183" max="183" width="0.88671875" style="102" customWidth="1"/>
    <col min="184" max="184" width="1.88671875" style="102" customWidth="1"/>
    <col min="185" max="188" width="0.88671875" style="102" customWidth="1"/>
    <col min="189" max="189" width="3.5546875" style="102" customWidth="1"/>
    <col min="190" max="191" width="0.88671875" style="102" customWidth="1"/>
    <col min="192" max="192" width="1.44140625" style="102" customWidth="1"/>
    <col min="193" max="193" width="1.88671875" style="102" customWidth="1"/>
    <col min="194" max="194" width="0.44140625" style="102" customWidth="1"/>
    <col min="195" max="195" width="0.88671875" style="102" customWidth="1"/>
    <col min="196" max="196" width="5.109375" style="102" customWidth="1"/>
    <col min="197" max="200" width="0.88671875" style="102" customWidth="1"/>
    <col min="201" max="201" width="1.44140625" style="102" customWidth="1"/>
    <col min="202" max="202" width="0.88671875" style="102" customWidth="1"/>
    <col min="203" max="203" width="1.44140625" style="102" customWidth="1"/>
    <col min="204" max="204" width="1.109375" style="102" customWidth="1"/>
    <col min="205" max="205" width="2" style="102" customWidth="1"/>
    <col min="206" max="207" width="7.109375" style="102" customWidth="1"/>
    <col min="208" max="208" width="23.6640625" style="38" hidden="1" customWidth="1"/>
    <col min="209" max="209" width="15.6640625" style="38" hidden="1" customWidth="1"/>
    <col min="210" max="211" width="11.44140625" style="38" hidden="1" customWidth="1"/>
    <col min="212" max="212" width="13.88671875" style="38" hidden="1" customWidth="1"/>
    <col min="213" max="213" width="11.44140625" style="38" hidden="1" customWidth="1"/>
    <col min="214" max="214" width="15.6640625" style="38" hidden="1" customWidth="1"/>
    <col min="215" max="216" width="11.44140625" style="38" hidden="1" customWidth="1"/>
    <col min="217" max="217" width="13.5546875" style="38" hidden="1" customWidth="1"/>
    <col min="218" max="219" width="11.44140625" style="38" hidden="1" customWidth="1"/>
    <col min="220" max="220" width="16.33203125" style="38" hidden="1" customWidth="1"/>
    <col min="221" max="221" width="15.6640625" style="38" hidden="1" customWidth="1"/>
    <col min="222" max="226" width="11.44140625" style="38" hidden="1" customWidth="1"/>
    <col min="227" max="227" width="17.109375" style="38" hidden="1" customWidth="1"/>
    <col min="228" max="228" width="33.5546875" style="38" hidden="1" customWidth="1"/>
    <col min="229" max="229" width="30" style="38" hidden="1" customWidth="1"/>
    <col min="230" max="231" width="13.33203125" style="38" hidden="1" customWidth="1"/>
    <col min="232" max="232" width="30" style="38" hidden="1" customWidth="1"/>
    <col min="233" max="233" width="9.5546875" style="38" hidden="1" customWidth="1"/>
    <col min="234" max="234" width="11.44140625" style="38" hidden="1" customWidth="1"/>
    <col min="235" max="235" width="23.33203125" style="38" hidden="1" customWidth="1"/>
    <col min="236" max="236" width="9.5546875" style="38" hidden="1" customWidth="1"/>
    <col min="237" max="237" width="20.6640625" style="38" hidden="1" customWidth="1"/>
    <col min="238" max="239" width="11.44140625" style="38" hidden="1" customWidth="1"/>
    <col min="240" max="240" width="4.44140625" style="38" hidden="1" customWidth="1"/>
    <col min="241" max="270" width="5.6640625" style="38" hidden="1" customWidth="1"/>
    <col min="271" max="271" width="50.109375" style="38" hidden="1" customWidth="1"/>
    <col min="272" max="272" width="11.44140625" style="38" hidden="1" customWidth="1"/>
    <col min="273" max="16384" width="11.44140625" style="38"/>
  </cols>
  <sheetData>
    <row r="1" spans="1:238" ht="12.75" customHeight="1" thickBot="1" x14ac:dyDescent="0.25"/>
    <row r="2" spans="1:238" s="44" customFormat="1" ht="9" customHeight="1" x14ac:dyDescent="0.2">
      <c r="A2" s="38"/>
      <c r="B2" s="38"/>
      <c r="C2" s="38"/>
      <c r="D2" s="497"/>
      <c r="E2" s="185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8"/>
      <c r="GX2" s="518"/>
      <c r="GY2" s="43"/>
    </row>
    <row r="3" spans="1:238" ht="8.1" customHeight="1" x14ac:dyDescent="0.2">
      <c r="D3" s="497"/>
      <c r="E3" s="186"/>
      <c r="F3" s="191" t="s">
        <v>0</v>
      </c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  <c r="BC3" s="521"/>
      <c r="BD3" s="521"/>
      <c r="BE3" s="521"/>
      <c r="BF3" s="521"/>
      <c r="BG3" s="521"/>
      <c r="BH3" s="521"/>
      <c r="BI3" s="521"/>
      <c r="BJ3" s="521"/>
      <c r="BK3" s="521"/>
      <c r="BL3" s="521"/>
      <c r="BM3" s="521"/>
      <c r="BN3" s="521"/>
      <c r="BO3" s="521"/>
      <c r="BP3" s="521"/>
      <c r="BQ3" s="521"/>
      <c r="BR3" s="521"/>
      <c r="BS3" s="521"/>
      <c r="BT3" s="521"/>
      <c r="BU3" s="521"/>
      <c r="BV3" s="521"/>
      <c r="BW3" s="521"/>
      <c r="BX3" s="521"/>
      <c r="BY3" s="521"/>
      <c r="BZ3" s="521"/>
      <c r="CA3" s="521"/>
      <c r="CB3" s="521"/>
      <c r="CC3" s="521"/>
      <c r="CD3" s="521"/>
      <c r="CE3" s="521"/>
      <c r="CF3" s="521"/>
      <c r="CG3" s="521"/>
      <c r="CH3" s="521"/>
      <c r="CI3" s="521"/>
      <c r="CJ3" s="521"/>
      <c r="CK3" s="521"/>
      <c r="CL3" s="521"/>
      <c r="CM3" s="521"/>
      <c r="CN3" s="521"/>
      <c r="CO3" s="521"/>
      <c r="CP3" s="521"/>
      <c r="CQ3" s="521"/>
      <c r="CR3" s="521"/>
      <c r="CS3" s="521"/>
      <c r="CT3" s="521"/>
      <c r="CU3" s="521"/>
      <c r="CV3" s="521"/>
      <c r="CW3" s="521"/>
      <c r="CX3" s="521"/>
      <c r="CY3" s="521"/>
      <c r="CZ3" s="521"/>
      <c r="DA3" s="521"/>
      <c r="DB3" s="521"/>
      <c r="DC3" s="521"/>
      <c r="DD3" s="521"/>
      <c r="DE3" s="521"/>
      <c r="DF3" s="521"/>
      <c r="DG3" s="521"/>
      <c r="DH3" s="521"/>
      <c r="DI3" s="521"/>
      <c r="DJ3" s="521"/>
      <c r="DK3" s="521"/>
      <c r="DL3" s="521"/>
      <c r="DM3" s="521"/>
      <c r="DN3" s="521"/>
      <c r="DO3" s="521"/>
      <c r="DP3" s="521"/>
      <c r="DQ3" s="521"/>
      <c r="DR3" s="521"/>
      <c r="DS3" s="521"/>
      <c r="DT3" s="521"/>
      <c r="DU3" s="521"/>
      <c r="DV3" s="521"/>
      <c r="DW3" s="521"/>
      <c r="DX3" s="521"/>
      <c r="DY3" s="521"/>
      <c r="DZ3" s="521"/>
      <c r="EA3" s="521"/>
      <c r="EB3" s="521"/>
      <c r="EC3" s="521"/>
      <c r="ED3" s="521"/>
      <c r="EE3" s="521"/>
      <c r="EF3" s="521"/>
      <c r="EG3" s="521"/>
      <c r="EH3" s="521"/>
      <c r="EI3" s="521"/>
      <c r="EJ3" s="521"/>
      <c r="EK3" s="521"/>
      <c r="EL3" s="521"/>
      <c r="EM3" s="521"/>
      <c r="EN3" s="521"/>
      <c r="EO3" s="521"/>
      <c r="EP3" s="521"/>
      <c r="EQ3" s="521"/>
      <c r="ER3" s="521"/>
      <c r="ES3" s="521"/>
      <c r="ET3" s="521"/>
      <c r="EU3" s="521"/>
      <c r="EV3" s="521"/>
      <c r="EW3" s="521"/>
      <c r="EX3" s="521"/>
      <c r="EY3" s="521"/>
      <c r="EZ3" s="521"/>
      <c r="FA3" s="521"/>
      <c r="FB3" s="521"/>
      <c r="FC3" s="521"/>
      <c r="FD3" s="521"/>
      <c r="FE3" s="521"/>
      <c r="FF3" s="521"/>
      <c r="FG3" s="521"/>
      <c r="FH3" s="521"/>
      <c r="FI3" s="521"/>
      <c r="FJ3" s="521"/>
      <c r="FK3" s="521"/>
      <c r="FL3" s="521"/>
      <c r="FM3" s="521"/>
      <c r="FN3" s="521"/>
      <c r="FO3" s="521"/>
      <c r="FP3" s="521"/>
      <c r="FQ3" s="521"/>
      <c r="FR3" s="521"/>
      <c r="FS3" s="521"/>
      <c r="FT3" s="521"/>
      <c r="FU3" s="521"/>
      <c r="FV3" s="521"/>
      <c r="FW3" s="521"/>
      <c r="FX3" s="521"/>
      <c r="FY3" s="521"/>
      <c r="FZ3" s="521"/>
      <c r="GA3" s="521"/>
      <c r="GB3" s="521"/>
      <c r="GC3" s="521"/>
      <c r="GD3" s="521"/>
      <c r="GE3" s="521"/>
      <c r="GF3" s="521"/>
      <c r="GG3" s="521"/>
      <c r="GH3" s="521"/>
      <c r="GI3" s="521"/>
      <c r="GJ3" s="521"/>
      <c r="GK3" s="521"/>
      <c r="GL3" s="521"/>
      <c r="GM3" s="192"/>
      <c r="GN3" s="522" t="s">
        <v>1</v>
      </c>
      <c r="GO3" s="523"/>
      <c r="GP3" s="523"/>
      <c r="GQ3" s="523"/>
      <c r="GR3" s="523"/>
      <c r="GS3" s="523"/>
      <c r="GT3" s="523"/>
      <c r="GU3" s="523"/>
      <c r="GV3" s="524"/>
      <c r="GW3" s="189"/>
      <c r="GX3" s="519"/>
      <c r="GY3" s="45"/>
      <c r="HS3" s="3" t="s">
        <v>5</v>
      </c>
    </row>
    <row r="4" spans="1:238" ht="8.1" customHeight="1" thickBot="1" x14ac:dyDescent="0.25">
      <c r="D4" s="497"/>
      <c r="E4" s="186"/>
      <c r="F4" s="195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1"/>
      <c r="BU4" s="511"/>
      <c r="BV4" s="511"/>
      <c r="BW4" s="511"/>
      <c r="BX4" s="511"/>
      <c r="BY4" s="511"/>
      <c r="BZ4" s="511"/>
      <c r="CA4" s="511"/>
      <c r="CB4" s="511"/>
      <c r="CC4" s="511"/>
      <c r="CD4" s="511"/>
      <c r="CE4" s="511"/>
      <c r="CF4" s="511"/>
      <c r="CG4" s="511"/>
      <c r="CH4" s="511"/>
      <c r="CI4" s="511"/>
      <c r="CJ4" s="511"/>
      <c r="CK4" s="511"/>
      <c r="CL4" s="511"/>
      <c r="CM4" s="511"/>
      <c r="CN4" s="511"/>
      <c r="CO4" s="511"/>
      <c r="CP4" s="511"/>
      <c r="CQ4" s="511"/>
      <c r="CR4" s="511"/>
      <c r="CS4" s="511"/>
      <c r="CT4" s="511"/>
      <c r="CU4" s="511"/>
      <c r="CV4" s="511"/>
      <c r="CW4" s="511"/>
      <c r="CX4" s="511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511"/>
      <c r="DJ4" s="511"/>
      <c r="DK4" s="511"/>
      <c r="DL4" s="511"/>
      <c r="DM4" s="511"/>
      <c r="DN4" s="511"/>
      <c r="DO4" s="511"/>
      <c r="DP4" s="511"/>
      <c r="DQ4" s="511"/>
      <c r="DR4" s="511"/>
      <c r="DS4" s="511"/>
      <c r="DT4" s="511"/>
      <c r="DU4" s="511"/>
      <c r="DV4" s="511"/>
      <c r="DW4" s="511"/>
      <c r="DX4" s="511"/>
      <c r="DY4" s="511"/>
      <c r="DZ4" s="511"/>
      <c r="EA4" s="511"/>
      <c r="EB4" s="511"/>
      <c r="EC4" s="511"/>
      <c r="ED4" s="511"/>
      <c r="EE4" s="511"/>
      <c r="EF4" s="511"/>
      <c r="EG4" s="511"/>
      <c r="EH4" s="511"/>
      <c r="EI4" s="511"/>
      <c r="EJ4" s="511"/>
      <c r="EK4" s="511"/>
      <c r="EL4" s="511"/>
      <c r="EM4" s="511"/>
      <c r="EN4" s="511"/>
      <c r="EO4" s="511"/>
      <c r="EP4" s="511"/>
      <c r="EQ4" s="511"/>
      <c r="ER4" s="511"/>
      <c r="ES4" s="511"/>
      <c r="ET4" s="511"/>
      <c r="EU4" s="511"/>
      <c r="EV4" s="511"/>
      <c r="EW4" s="511"/>
      <c r="EX4" s="511"/>
      <c r="EY4" s="511"/>
      <c r="EZ4" s="511"/>
      <c r="FA4" s="511"/>
      <c r="FB4" s="511"/>
      <c r="FC4" s="511"/>
      <c r="FD4" s="511"/>
      <c r="FE4" s="511"/>
      <c r="FF4" s="511"/>
      <c r="FG4" s="511"/>
      <c r="FH4" s="511"/>
      <c r="FI4" s="511"/>
      <c r="FJ4" s="511"/>
      <c r="FK4" s="511"/>
      <c r="FL4" s="511"/>
      <c r="FM4" s="511"/>
      <c r="FN4" s="511"/>
      <c r="FO4" s="511"/>
      <c r="FP4" s="511"/>
      <c r="FQ4" s="511"/>
      <c r="FR4" s="511"/>
      <c r="FS4" s="511"/>
      <c r="FT4" s="511"/>
      <c r="FU4" s="511"/>
      <c r="FV4" s="511"/>
      <c r="FW4" s="511"/>
      <c r="FX4" s="511"/>
      <c r="FY4" s="511"/>
      <c r="FZ4" s="511"/>
      <c r="GA4" s="511"/>
      <c r="GB4" s="511"/>
      <c r="GC4" s="511"/>
      <c r="GD4" s="511"/>
      <c r="GE4" s="511"/>
      <c r="GF4" s="511"/>
      <c r="GG4" s="511"/>
      <c r="GH4" s="511"/>
      <c r="GI4" s="511"/>
      <c r="GJ4" s="511"/>
      <c r="GK4" s="511"/>
      <c r="GL4" s="511"/>
      <c r="GM4" s="196"/>
      <c r="GN4" s="525"/>
      <c r="GO4" s="526"/>
      <c r="GP4" s="526"/>
      <c r="GQ4" s="526"/>
      <c r="GR4" s="526"/>
      <c r="GS4" s="526"/>
      <c r="GT4" s="526"/>
      <c r="GU4" s="526"/>
      <c r="GV4" s="527"/>
      <c r="GW4" s="189"/>
      <c r="GX4" s="519"/>
      <c r="GY4" s="45"/>
    </row>
    <row r="5" spans="1:238" ht="8.1" customHeight="1" x14ac:dyDescent="0.2">
      <c r="D5" s="497"/>
      <c r="E5" s="186"/>
      <c r="F5" s="195" t="s">
        <v>2</v>
      </c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  <c r="AU5" s="511"/>
      <c r="AV5" s="511"/>
      <c r="AW5" s="511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1"/>
      <c r="BN5" s="511"/>
      <c r="BO5" s="511"/>
      <c r="BP5" s="511"/>
      <c r="BQ5" s="511"/>
      <c r="BR5" s="511"/>
      <c r="BS5" s="511"/>
      <c r="BT5" s="511"/>
      <c r="BU5" s="511"/>
      <c r="BV5" s="511"/>
      <c r="BW5" s="511"/>
      <c r="BX5" s="511"/>
      <c r="BY5" s="511"/>
      <c r="BZ5" s="511"/>
      <c r="CA5" s="511"/>
      <c r="CB5" s="511"/>
      <c r="CC5" s="511"/>
      <c r="CD5" s="511"/>
      <c r="CE5" s="511"/>
      <c r="CF5" s="511"/>
      <c r="CG5" s="511"/>
      <c r="CH5" s="511"/>
      <c r="CI5" s="511"/>
      <c r="CJ5" s="511"/>
      <c r="CK5" s="511"/>
      <c r="CL5" s="511"/>
      <c r="CM5" s="511"/>
      <c r="CN5" s="511"/>
      <c r="CO5" s="511"/>
      <c r="CP5" s="511"/>
      <c r="CQ5" s="511"/>
      <c r="CR5" s="511"/>
      <c r="CS5" s="511"/>
      <c r="CT5" s="511"/>
      <c r="CU5" s="511"/>
      <c r="CV5" s="511"/>
      <c r="CW5" s="511"/>
      <c r="CX5" s="511"/>
      <c r="CY5" s="511"/>
      <c r="CZ5" s="511"/>
      <c r="DA5" s="511"/>
      <c r="DB5" s="511"/>
      <c r="DC5" s="511"/>
      <c r="DD5" s="511"/>
      <c r="DE5" s="511"/>
      <c r="DF5" s="511"/>
      <c r="DG5" s="511"/>
      <c r="DH5" s="511"/>
      <c r="DI5" s="511"/>
      <c r="DJ5" s="511"/>
      <c r="DK5" s="511"/>
      <c r="DL5" s="511"/>
      <c r="DM5" s="511"/>
      <c r="DN5" s="511"/>
      <c r="DO5" s="511"/>
      <c r="DP5" s="511"/>
      <c r="DQ5" s="511"/>
      <c r="DR5" s="511"/>
      <c r="DS5" s="511"/>
      <c r="DT5" s="511"/>
      <c r="DU5" s="511"/>
      <c r="DV5" s="511"/>
      <c r="DW5" s="511"/>
      <c r="DX5" s="511"/>
      <c r="DY5" s="511"/>
      <c r="DZ5" s="511"/>
      <c r="EA5" s="511"/>
      <c r="EB5" s="511"/>
      <c r="EC5" s="511"/>
      <c r="ED5" s="511"/>
      <c r="EE5" s="511"/>
      <c r="EF5" s="511"/>
      <c r="EG5" s="511"/>
      <c r="EH5" s="511"/>
      <c r="EI5" s="511"/>
      <c r="EJ5" s="511"/>
      <c r="EK5" s="511"/>
      <c r="EL5" s="511"/>
      <c r="EM5" s="511"/>
      <c r="EN5" s="511"/>
      <c r="EO5" s="511"/>
      <c r="EP5" s="511"/>
      <c r="EQ5" s="511"/>
      <c r="ER5" s="511"/>
      <c r="ES5" s="511"/>
      <c r="ET5" s="511"/>
      <c r="EU5" s="511"/>
      <c r="EV5" s="511"/>
      <c r="EW5" s="511"/>
      <c r="EX5" s="511"/>
      <c r="EY5" s="511"/>
      <c r="EZ5" s="511"/>
      <c r="FA5" s="511"/>
      <c r="FB5" s="511"/>
      <c r="FC5" s="511"/>
      <c r="FD5" s="511"/>
      <c r="FE5" s="511"/>
      <c r="FF5" s="511"/>
      <c r="FG5" s="511"/>
      <c r="FH5" s="511"/>
      <c r="FI5" s="511"/>
      <c r="FJ5" s="511"/>
      <c r="FK5" s="511"/>
      <c r="FL5" s="511"/>
      <c r="FM5" s="511"/>
      <c r="FN5" s="511"/>
      <c r="FO5" s="511"/>
      <c r="FP5" s="511"/>
      <c r="FQ5" s="511"/>
      <c r="FR5" s="511"/>
      <c r="FS5" s="511"/>
      <c r="FT5" s="511"/>
      <c r="FU5" s="511"/>
      <c r="FV5" s="511"/>
      <c r="FW5" s="511"/>
      <c r="FX5" s="511"/>
      <c r="FY5" s="511"/>
      <c r="FZ5" s="511"/>
      <c r="GA5" s="511"/>
      <c r="GB5" s="511"/>
      <c r="GC5" s="511"/>
      <c r="GD5" s="511"/>
      <c r="GE5" s="511"/>
      <c r="GF5" s="511"/>
      <c r="GG5" s="511"/>
      <c r="GH5" s="511"/>
      <c r="GI5" s="511"/>
      <c r="GJ5" s="511"/>
      <c r="GK5" s="511"/>
      <c r="GL5" s="511"/>
      <c r="GM5" s="196"/>
      <c r="GN5" s="528"/>
      <c r="GO5" s="529"/>
      <c r="GP5" s="529"/>
      <c r="GQ5" s="529"/>
      <c r="GR5" s="529"/>
      <c r="GS5" s="529"/>
      <c r="GT5" s="529"/>
      <c r="GU5" s="529"/>
      <c r="GV5" s="530"/>
      <c r="GW5" s="189"/>
      <c r="GX5" s="519"/>
      <c r="GY5" s="45"/>
      <c r="HS5" s="36" t="b">
        <v>0</v>
      </c>
      <c r="HT5" s="46" t="str">
        <f>IF(HS5=TRUE,"SI","")</f>
        <v/>
      </c>
      <c r="HU5" s="47" t="str">
        <f>IF(HT5="SI",1,"")</f>
        <v/>
      </c>
      <c r="HV5" s="500" t="str">
        <f>CONCATENATE(HT5,HT6)</f>
        <v>NO</v>
      </c>
    </row>
    <row r="6" spans="1:238" ht="8.1" customHeight="1" thickBot="1" x14ac:dyDescent="0.25">
      <c r="D6" s="497"/>
      <c r="E6" s="186"/>
      <c r="F6" s="195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511"/>
      <c r="AM6" s="511"/>
      <c r="AN6" s="511"/>
      <c r="AO6" s="511"/>
      <c r="AP6" s="511"/>
      <c r="AQ6" s="511"/>
      <c r="AR6" s="511"/>
      <c r="AS6" s="511"/>
      <c r="AT6" s="511"/>
      <c r="AU6" s="511"/>
      <c r="AV6" s="511"/>
      <c r="AW6" s="511"/>
      <c r="AX6" s="511"/>
      <c r="AY6" s="511"/>
      <c r="AZ6" s="511"/>
      <c r="BA6" s="511"/>
      <c r="BB6" s="511"/>
      <c r="BC6" s="511"/>
      <c r="BD6" s="511"/>
      <c r="BE6" s="511"/>
      <c r="BF6" s="511"/>
      <c r="BG6" s="511"/>
      <c r="BH6" s="511"/>
      <c r="BI6" s="511"/>
      <c r="BJ6" s="511"/>
      <c r="BK6" s="511"/>
      <c r="BL6" s="511"/>
      <c r="BM6" s="511"/>
      <c r="BN6" s="511"/>
      <c r="BO6" s="511"/>
      <c r="BP6" s="511"/>
      <c r="BQ6" s="511"/>
      <c r="BR6" s="511"/>
      <c r="BS6" s="511"/>
      <c r="BT6" s="511"/>
      <c r="BU6" s="511"/>
      <c r="BV6" s="511"/>
      <c r="BW6" s="511"/>
      <c r="BX6" s="511"/>
      <c r="BY6" s="511"/>
      <c r="BZ6" s="511"/>
      <c r="CA6" s="511"/>
      <c r="CB6" s="511"/>
      <c r="CC6" s="511"/>
      <c r="CD6" s="511"/>
      <c r="CE6" s="511"/>
      <c r="CF6" s="511"/>
      <c r="CG6" s="511"/>
      <c r="CH6" s="511"/>
      <c r="CI6" s="511"/>
      <c r="CJ6" s="511"/>
      <c r="CK6" s="511"/>
      <c r="CL6" s="511"/>
      <c r="CM6" s="511"/>
      <c r="CN6" s="511"/>
      <c r="CO6" s="511"/>
      <c r="CP6" s="511"/>
      <c r="CQ6" s="511"/>
      <c r="CR6" s="511"/>
      <c r="CS6" s="511"/>
      <c r="CT6" s="511"/>
      <c r="CU6" s="511"/>
      <c r="CV6" s="511"/>
      <c r="CW6" s="511"/>
      <c r="CX6" s="511"/>
      <c r="CY6" s="511"/>
      <c r="CZ6" s="511"/>
      <c r="DA6" s="511"/>
      <c r="DB6" s="511"/>
      <c r="DC6" s="511"/>
      <c r="DD6" s="511"/>
      <c r="DE6" s="511"/>
      <c r="DF6" s="511"/>
      <c r="DG6" s="511"/>
      <c r="DH6" s="511"/>
      <c r="DI6" s="511"/>
      <c r="DJ6" s="511"/>
      <c r="DK6" s="511"/>
      <c r="DL6" s="511"/>
      <c r="DM6" s="511"/>
      <c r="DN6" s="511"/>
      <c r="DO6" s="511"/>
      <c r="DP6" s="511"/>
      <c r="DQ6" s="511"/>
      <c r="DR6" s="511"/>
      <c r="DS6" s="511"/>
      <c r="DT6" s="511"/>
      <c r="DU6" s="511"/>
      <c r="DV6" s="511"/>
      <c r="DW6" s="511"/>
      <c r="DX6" s="511"/>
      <c r="DY6" s="511"/>
      <c r="DZ6" s="511"/>
      <c r="EA6" s="511"/>
      <c r="EB6" s="511"/>
      <c r="EC6" s="511"/>
      <c r="ED6" s="511"/>
      <c r="EE6" s="511"/>
      <c r="EF6" s="511"/>
      <c r="EG6" s="511"/>
      <c r="EH6" s="511"/>
      <c r="EI6" s="511"/>
      <c r="EJ6" s="511"/>
      <c r="EK6" s="511"/>
      <c r="EL6" s="511"/>
      <c r="EM6" s="511"/>
      <c r="EN6" s="511"/>
      <c r="EO6" s="511"/>
      <c r="EP6" s="511"/>
      <c r="EQ6" s="511"/>
      <c r="ER6" s="511"/>
      <c r="ES6" s="511"/>
      <c r="ET6" s="511"/>
      <c r="EU6" s="511"/>
      <c r="EV6" s="511"/>
      <c r="EW6" s="511"/>
      <c r="EX6" s="511"/>
      <c r="EY6" s="511"/>
      <c r="EZ6" s="511"/>
      <c r="FA6" s="511"/>
      <c r="FB6" s="511"/>
      <c r="FC6" s="511"/>
      <c r="FD6" s="511"/>
      <c r="FE6" s="511"/>
      <c r="FF6" s="511"/>
      <c r="FG6" s="511"/>
      <c r="FH6" s="511"/>
      <c r="FI6" s="511"/>
      <c r="FJ6" s="511"/>
      <c r="FK6" s="511"/>
      <c r="FL6" s="511"/>
      <c r="FM6" s="511"/>
      <c r="FN6" s="511"/>
      <c r="FO6" s="511"/>
      <c r="FP6" s="511"/>
      <c r="FQ6" s="511"/>
      <c r="FR6" s="511"/>
      <c r="FS6" s="511"/>
      <c r="FT6" s="511"/>
      <c r="FU6" s="511"/>
      <c r="FV6" s="511"/>
      <c r="FW6" s="511"/>
      <c r="FX6" s="511"/>
      <c r="FY6" s="511"/>
      <c r="FZ6" s="511"/>
      <c r="GA6" s="511"/>
      <c r="GB6" s="511"/>
      <c r="GC6" s="511"/>
      <c r="GD6" s="511"/>
      <c r="GE6" s="511"/>
      <c r="GF6" s="511"/>
      <c r="GG6" s="511"/>
      <c r="GH6" s="511"/>
      <c r="GI6" s="511"/>
      <c r="GJ6" s="511"/>
      <c r="GK6" s="511"/>
      <c r="GL6" s="511"/>
      <c r="GM6" s="196"/>
      <c r="GN6" s="502"/>
      <c r="GO6" s="503"/>
      <c r="GP6" s="503"/>
      <c r="GQ6" s="503"/>
      <c r="GR6" s="503"/>
      <c r="GS6" s="503"/>
      <c r="GT6" s="503"/>
      <c r="GU6" s="503"/>
      <c r="GV6" s="504"/>
      <c r="GW6" s="189"/>
      <c r="GX6" s="519"/>
      <c r="GY6" s="45"/>
      <c r="HS6" s="36" t="b">
        <v>1</v>
      </c>
      <c r="HT6" s="46" t="str">
        <f>IF(HS6=TRUE,"NO","")</f>
        <v>NO</v>
      </c>
      <c r="HU6" s="47">
        <f>IF(HT6="NO",1,"")</f>
        <v>1</v>
      </c>
      <c r="HV6" s="501"/>
    </row>
    <row r="7" spans="1:238" ht="8.1" customHeight="1" x14ac:dyDescent="0.2">
      <c r="D7" s="497"/>
      <c r="E7" s="186"/>
      <c r="F7" s="195" t="s">
        <v>271</v>
      </c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511"/>
      <c r="AJ7" s="511"/>
      <c r="AK7" s="511"/>
      <c r="AL7" s="511"/>
      <c r="AM7" s="511"/>
      <c r="AN7" s="511"/>
      <c r="AO7" s="511"/>
      <c r="AP7" s="511"/>
      <c r="AQ7" s="511"/>
      <c r="AR7" s="511"/>
      <c r="AS7" s="511"/>
      <c r="AT7" s="511"/>
      <c r="AU7" s="511"/>
      <c r="AV7" s="511"/>
      <c r="AW7" s="511"/>
      <c r="AX7" s="511"/>
      <c r="AY7" s="511"/>
      <c r="AZ7" s="511"/>
      <c r="BA7" s="511"/>
      <c r="BB7" s="511"/>
      <c r="BC7" s="511"/>
      <c r="BD7" s="511"/>
      <c r="BE7" s="511"/>
      <c r="BF7" s="511"/>
      <c r="BG7" s="511"/>
      <c r="BH7" s="511"/>
      <c r="BI7" s="511"/>
      <c r="BJ7" s="511"/>
      <c r="BK7" s="511"/>
      <c r="BL7" s="511"/>
      <c r="BM7" s="511"/>
      <c r="BN7" s="511"/>
      <c r="BO7" s="511"/>
      <c r="BP7" s="511"/>
      <c r="BQ7" s="511"/>
      <c r="BR7" s="511"/>
      <c r="BS7" s="511"/>
      <c r="BT7" s="511"/>
      <c r="BU7" s="511"/>
      <c r="BV7" s="511"/>
      <c r="BW7" s="511"/>
      <c r="BX7" s="511"/>
      <c r="BY7" s="511"/>
      <c r="BZ7" s="511"/>
      <c r="CA7" s="511"/>
      <c r="CB7" s="511"/>
      <c r="CC7" s="511"/>
      <c r="CD7" s="511"/>
      <c r="CE7" s="511"/>
      <c r="CF7" s="511"/>
      <c r="CG7" s="511"/>
      <c r="CH7" s="511"/>
      <c r="CI7" s="511"/>
      <c r="CJ7" s="511"/>
      <c r="CK7" s="511"/>
      <c r="CL7" s="511"/>
      <c r="CM7" s="511"/>
      <c r="CN7" s="511"/>
      <c r="CO7" s="511"/>
      <c r="CP7" s="511"/>
      <c r="CQ7" s="511"/>
      <c r="CR7" s="511"/>
      <c r="CS7" s="511"/>
      <c r="CT7" s="511"/>
      <c r="CU7" s="511"/>
      <c r="CV7" s="511"/>
      <c r="CW7" s="511"/>
      <c r="CX7" s="511"/>
      <c r="CY7" s="511"/>
      <c r="CZ7" s="511"/>
      <c r="DA7" s="511"/>
      <c r="DB7" s="511"/>
      <c r="DC7" s="511"/>
      <c r="DD7" s="511"/>
      <c r="DE7" s="511"/>
      <c r="DF7" s="511"/>
      <c r="DG7" s="511"/>
      <c r="DH7" s="511"/>
      <c r="DI7" s="511"/>
      <c r="DJ7" s="511"/>
      <c r="DK7" s="511"/>
      <c r="DL7" s="511"/>
      <c r="DM7" s="511"/>
      <c r="DN7" s="511"/>
      <c r="DO7" s="511"/>
      <c r="DP7" s="511"/>
      <c r="DQ7" s="511"/>
      <c r="DR7" s="511"/>
      <c r="DS7" s="511"/>
      <c r="DT7" s="511"/>
      <c r="DU7" s="511"/>
      <c r="DV7" s="511"/>
      <c r="DW7" s="511"/>
      <c r="DX7" s="511"/>
      <c r="DY7" s="511"/>
      <c r="DZ7" s="511"/>
      <c r="EA7" s="511"/>
      <c r="EB7" s="511"/>
      <c r="EC7" s="511"/>
      <c r="ED7" s="511"/>
      <c r="EE7" s="511"/>
      <c r="EF7" s="511"/>
      <c r="EG7" s="511"/>
      <c r="EH7" s="511"/>
      <c r="EI7" s="511"/>
      <c r="EJ7" s="511"/>
      <c r="EK7" s="511"/>
      <c r="EL7" s="511"/>
      <c r="EM7" s="511"/>
      <c r="EN7" s="511"/>
      <c r="EO7" s="511"/>
      <c r="EP7" s="511"/>
      <c r="EQ7" s="511"/>
      <c r="ER7" s="511"/>
      <c r="ES7" s="511"/>
      <c r="ET7" s="511"/>
      <c r="EU7" s="511"/>
      <c r="EV7" s="511"/>
      <c r="EW7" s="511"/>
      <c r="EX7" s="511"/>
      <c r="EY7" s="511"/>
      <c r="EZ7" s="511"/>
      <c r="FA7" s="511"/>
      <c r="FB7" s="511"/>
      <c r="FC7" s="511"/>
      <c r="FD7" s="511"/>
      <c r="FE7" s="511"/>
      <c r="FF7" s="511"/>
      <c r="FG7" s="511"/>
      <c r="FH7" s="511"/>
      <c r="FI7" s="511"/>
      <c r="FJ7" s="511"/>
      <c r="FK7" s="511"/>
      <c r="FL7" s="511"/>
      <c r="FM7" s="511"/>
      <c r="FN7" s="511"/>
      <c r="FO7" s="511"/>
      <c r="FP7" s="511"/>
      <c r="FQ7" s="511"/>
      <c r="FR7" s="511"/>
      <c r="FS7" s="511"/>
      <c r="FT7" s="511"/>
      <c r="FU7" s="511"/>
      <c r="FV7" s="511"/>
      <c r="FW7" s="511"/>
      <c r="FX7" s="511"/>
      <c r="FY7" s="511"/>
      <c r="FZ7" s="511"/>
      <c r="GA7" s="511"/>
      <c r="GB7" s="511"/>
      <c r="GC7" s="511"/>
      <c r="GD7" s="511"/>
      <c r="GE7" s="511"/>
      <c r="GF7" s="511"/>
      <c r="GG7" s="511"/>
      <c r="GH7" s="511"/>
      <c r="GI7" s="511"/>
      <c r="GJ7" s="511"/>
      <c r="GK7" s="511"/>
      <c r="GL7" s="511"/>
      <c r="GM7" s="196"/>
      <c r="GN7" s="505"/>
      <c r="GO7" s="506"/>
      <c r="GP7" s="506"/>
      <c r="GQ7" s="506"/>
      <c r="GR7" s="506"/>
      <c r="GS7" s="506"/>
      <c r="GT7" s="506"/>
      <c r="GU7" s="506"/>
      <c r="GV7" s="507"/>
      <c r="GW7" s="189"/>
      <c r="GX7" s="519"/>
      <c r="GY7" s="45"/>
      <c r="HT7" s="3"/>
      <c r="HU7" s="38">
        <f>SUM(HU5:HU6)</f>
        <v>1</v>
      </c>
    </row>
    <row r="8" spans="1:238" ht="8.1" customHeight="1" x14ac:dyDescent="0.2">
      <c r="D8" s="497"/>
      <c r="E8" s="186"/>
      <c r="F8" s="199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  <c r="AJ8" s="512"/>
      <c r="AK8" s="512"/>
      <c r="AL8" s="512"/>
      <c r="AM8" s="512"/>
      <c r="AN8" s="512"/>
      <c r="AO8" s="512"/>
      <c r="AP8" s="512"/>
      <c r="AQ8" s="512"/>
      <c r="AR8" s="512"/>
      <c r="AS8" s="512"/>
      <c r="AT8" s="512"/>
      <c r="AU8" s="512"/>
      <c r="AV8" s="512"/>
      <c r="AW8" s="512"/>
      <c r="AX8" s="512"/>
      <c r="AY8" s="512"/>
      <c r="AZ8" s="512"/>
      <c r="BA8" s="512"/>
      <c r="BB8" s="512"/>
      <c r="BC8" s="512"/>
      <c r="BD8" s="512"/>
      <c r="BE8" s="512"/>
      <c r="BF8" s="512"/>
      <c r="BG8" s="512"/>
      <c r="BH8" s="512"/>
      <c r="BI8" s="512"/>
      <c r="BJ8" s="512"/>
      <c r="BK8" s="512"/>
      <c r="BL8" s="512"/>
      <c r="BM8" s="512"/>
      <c r="BN8" s="512"/>
      <c r="BO8" s="512"/>
      <c r="BP8" s="512"/>
      <c r="BQ8" s="512"/>
      <c r="BR8" s="512"/>
      <c r="BS8" s="512"/>
      <c r="BT8" s="512"/>
      <c r="BU8" s="512"/>
      <c r="BV8" s="512"/>
      <c r="BW8" s="512"/>
      <c r="BX8" s="512"/>
      <c r="BY8" s="512"/>
      <c r="BZ8" s="512"/>
      <c r="CA8" s="512"/>
      <c r="CB8" s="512"/>
      <c r="CC8" s="512"/>
      <c r="CD8" s="512"/>
      <c r="CE8" s="512"/>
      <c r="CF8" s="512"/>
      <c r="CG8" s="512"/>
      <c r="CH8" s="512"/>
      <c r="CI8" s="512"/>
      <c r="CJ8" s="512"/>
      <c r="CK8" s="512"/>
      <c r="CL8" s="512"/>
      <c r="CM8" s="512"/>
      <c r="CN8" s="512"/>
      <c r="CO8" s="512"/>
      <c r="CP8" s="512"/>
      <c r="CQ8" s="512"/>
      <c r="CR8" s="512"/>
      <c r="CS8" s="512"/>
      <c r="CT8" s="512"/>
      <c r="CU8" s="512"/>
      <c r="CV8" s="512"/>
      <c r="CW8" s="512"/>
      <c r="CX8" s="512"/>
      <c r="CY8" s="512"/>
      <c r="CZ8" s="512"/>
      <c r="DA8" s="512"/>
      <c r="DB8" s="512"/>
      <c r="DC8" s="512"/>
      <c r="DD8" s="512"/>
      <c r="DE8" s="512"/>
      <c r="DF8" s="512"/>
      <c r="DG8" s="512"/>
      <c r="DH8" s="512"/>
      <c r="DI8" s="512"/>
      <c r="DJ8" s="512"/>
      <c r="DK8" s="512"/>
      <c r="DL8" s="512"/>
      <c r="DM8" s="512"/>
      <c r="DN8" s="512"/>
      <c r="DO8" s="512"/>
      <c r="DP8" s="512"/>
      <c r="DQ8" s="512"/>
      <c r="DR8" s="512"/>
      <c r="DS8" s="512"/>
      <c r="DT8" s="512"/>
      <c r="DU8" s="512"/>
      <c r="DV8" s="512"/>
      <c r="DW8" s="512"/>
      <c r="DX8" s="512"/>
      <c r="DY8" s="512"/>
      <c r="DZ8" s="512"/>
      <c r="EA8" s="512"/>
      <c r="EB8" s="512"/>
      <c r="EC8" s="512"/>
      <c r="ED8" s="512"/>
      <c r="EE8" s="512"/>
      <c r="EF8" s="512"/>
      <c r="EG8" s="512"/>
      <c r="EH8" s="512"/>
      <c r="EI8" s="512"/>
      <c r="EJ8" s="512"/>
      <c r="EK8" s="512"/>
      <c r="EL8" s="512"/>
      <c r="EM8" s="512"/>
      <c r="EN8" s="512"/>
      <c r="EO8" s="512"/>
      <c r="EP8" s="512"/>
      <c r="EQ8" s="512"/>
      <c r="ER8" s="512"/>
      <c r="ES8" s="512"/>
      <c r="ET8" s="512"/>
      <c r="EU8" s="512"/>
      <c r="EV8" s="512"/>
      <c r="EW8" s="512"/>
      <c r="EX8" s="512"/>
      <c r="EY8" s="512"/>
      <c r="EZ8" s="512"/>
      <c r="FA8" s="512"/>
      <c r="FB8" s="512"/>
      <c r="FC8" s="512"/>
      <c r="FD8" s="512"/>
      <c r="FE8" s="512"/>
      <c r="FF8" s="512"/>
      <c r="FG8" s="512"/>
      <c r="FH8" s="512"/>
      <c r="FI8" s="512"/>
      <c r="FJ8" s="512"/>
      <c r="FK8" s="512"/>
      <c r="FL8" s="512"/>
      <c r="FM8" s="512"/>
      <c r="FN8" s="512"/>
      <c r="FO8" s="512"/>
      <c r="FP8" s="512"/>
      <c r="FQ8" s="512"/>
      <c r="FR8" s="512"/>
      <c r="FS8" s="512"/>
      <c r="FT8" s="512"/>
      <c r="FU8" s="512"/>
      <c r="FV8" s="512"/>
      <c r="FW8" s="512"/>
      <c r="FX8" s="512"/>
      <c r="FY8" s="512"/>
      <c r="FZ8" s="512"/>
      <c r="GA8" s="512"/>
      <c r="GB8" s="512"/>
      <c r="GC8" s="512"/>
      <c r="GD8" s="512"/>
      <c r="GE8" s="512"/>
      <c r="GF8" s="512"/>
      <c r="GG8" s="512"/>
      <c r="GH8" s="512"/>
      <c r="GI8" s="512"/>
      <c r="GJ8" s="512"/>
      <c r="GK8" s="512"/>
      <c r="GL8" s="512"/>
      <c r="GM8" s="200"/>
      <c r="GN8" s="508"/>
      <c r="GO8" s="509"/>
      <c r="GP8" s="509"/>
      <c r="GQ8" s="509"/>
      <c r="GR8" s="509"/>
      <c r="GS8" s="509"/>
      <c r="GT8" s="509"/>
      <c r="GU8" s="509"/>
      <c r="GV8" s="510"/>
      <c r="GW8" s="189"/>
      <c r="GX8" s="519"/>
      <c r="GY8" s="45"/>
    </row>
    <row r="9" spans="1:238" ht="13.5" customHeight="1" x14ac:dyDescent="0.2">
      <c r="D9" s="497"/>
      <c r="E9" s="186"/>
      <c r="F9" s="513" t="s">
        <v>6</v>
      </c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3"/>
      <c r="AK9" s="513"/>
      <c r="AL9" s="513"/>
      <c r="AM9" s="513"/>
      <c r="AN9" s="513"/>
      <c r="AO9" s="513"/>
      <c r="AP9" s="513"/>
      <c r="AQ9" s="513"/>
      <c r="AR9" s="513"/>
      <c r="AS9" s="513"/>
      <c r="AT9" s="513"/>
      <c r="AU9" s="513"/>
      <c r="AV9" s="513"/>
      <c r="AW9" s="513"/>
      <c r="AX9" s="513"/>
      <c r="AY9" s="513"/>
      <c r="AZ9" s="513"/>
      <c r="BA9" s="513"/>
      <c r="BB9" s="513"/>
      <c r="BC9" s="513"/>
      <c r="BD9" s="513"/>
      <c r="BE9" s="513"/>
      <c r="BF9" s="513"/>
      <c r="BG9" s="513"/>
      <c r="BH9" s="513"/>
      <c r="BI9" s="513"/>
      <c r="BJ9" s="513"/>
      <c r="BK9" s="513"/>
      <c r="BL9" s="513"/>
      <c r="BM9" s="513"/>
      <c r="BN9" s="513"/>
      <c r="BO9" s="513"/>
      <c r="BP9" s="513"/>
      <c r="BQ9" s="513"/>
      <c r="BR9" s="513"/>
      <c r="BS9" s="513"/>
      <c r="BT9" s="513"/>
      <c r="BU9" s="513"/>
      <c r="BV9" s="513"/>
      <c r="BW9" s="513"/>
      <c r="BX9" s="513"/>
      <c r="BY9" s="513"/>
      <c r="BZ9" s="513"/>
      <c r="CA9" s="513"/>
      <c r="CB9" s="513"/>
      <c r="CC9" s="513"/>
      <c r="CD9" s="513"/>
      <c r="CE9" s="513"/>
      <c r="CF9" s="513"/>
      <c r="CG9" s="513"/>
      <c r="CH9" s="513"/>
      <c r="CI9" s="513"/>
      <c r="CJ9" s="513"/>
      <c r="CK9" s="513"/>
      <c r="CL9" s="513"/>
      <c r="CM9" s="513"/>
      <c r="CN9" s="513"/>
      <c r="CO9" s="513"/>
      <c r="CP9" s="513"/>
      <c r="CQ9" s="513"/>
      <c r="CR9" s="513"/>
      <c r="CS9" s="513"/>
      <c r="CT9" s="513"/>
      <c r="CU9" s="513"/>
      <c r="CV9" s="513"/>
      <c r="CW9" s="513"/>
      <c r="CX9" s="513"/>
      <c r="CY9" s="513"/>
      <c r="CZ9" s="513"/>
      <c r="DA9" s="513"/>
      <c r="DB9" s="513"/>
      <c r="DC9" s="513"/>
      <c r="DD9" s="513"/>
      <c r="DE9" s="513"/>
      <c r="DF9" s="513"/>
      <c r="DG9" s="513"/>
      <c r="DH9" s="513"/>
      <c r="DI9" s="513"/>
      <c r="DJ9" s="513"/>
      <c r="DK9" s="513"/>
      <c r="DL9" s="513"/>
      <c r="DM9" s="513"/>
      <c r="DN9" s="513"/>
      <c r="DO9" s="513"/>
      <c r="DP9" s="513"/>
      <c r="DQ9" s="513"/>
      <c r="DR9" s="513"/>
      <c r="DS9" s="513"/>
      <c r="DT9" s="513"/>
      <c r="DU9" s="513"/>
      <c r="DV9" s="513"/>
      <c r="DW9" s="513"/>
      <c r="DX9" s="513"/>
      <c r="DY9" s="513"/>
      <c r="DZ9" s="513"/>
      <c r="EA9" s="513"/>
      <c r="EB9" s="513"/>
      <c r="EC9" s="513"/>
      <c r="ED9" s="513"/>
      <c r="EE9" s="513"/>
      <c r="EF9" s="513"/>
      <c r="EG9" s="513"/>
      <c r="EH9" s="513"/>
      <c r="EI9" s="513"/>
      <c r="EJ9" s="513"/>
      <c r="EK9" s="513"/>
      <c r="EL9" s="513"/>
      <c r="EM9" s="134"/>
      <c r="EN9" s="48"/>
      <c r="EO9" s="514"/>
      <c r="EP9" s="514"/>
      <c r="EQ9" s="463" t="s">
        <v>7</v>
      </c>
      <c r="ER9" s="463"/>
      <c r="ES9" s="463"/>
      <c r="ET9" s="463"/>
      <c r="EU9" s="463"/>
      <c r="EV9" s="463"/>
      <c r="EW9" s="463"/>
      <c r="EX9" s="463"/>
      <c r="EY9" s="463"/>
      <c r="EZ9" s="463"/>
      <c r="FA9" s="463"/>
      <c r="FB9" s="463"/>
      <c r="FC9" s="463"/>
      <c r="FD9" s="463"/>
      <c r="FE9" s="463"/>
      <c r="FF9" s="463"/>
      <c r="FG9" s="463"/>
      <c r="FH9" s="463"/>
      <c r="FI9" s="463"/>
      <c r="FJ9" s="463"/>
      <c r="FK9" s="463"/>
      <c r="FL9" s="463"/>
      <c r="FM9" s="463"/>
      <c r="FN9" s="463"/>
      <c r="FO9" s="463"/>
      <c r="FP9" s="463"/>
      <c r="FQ9" s="463"/>
      <c r="FR9" s="463"/>
      <c r="FS9" s="463"/>
      <c r="FT9" s="463"/>
      <c r="FU9" s="463"/>
      <c r="FV9" s="463"/>
      <c r="FW9" s="463"/>
      <c r="FX9" s="463"/>
      <c r="FY9" s="463"/>
      <c r="FZ9" s="463"/>
      <c r="GA9" s="463"/>
      <c r="GB9" s="463"/>
      <c r="GC9" s="463"/>
      <c r="GD9" s="463"/>
      <c r="GE9" s="463"/>
      <c r="GF9" s="463"/>
      <c r="GG9" s="463"/>
      <c r="GH9" s="463"/>
      <c r="GI9" s="463"/>
      <c r="GJ9" s="463"/>
      <c r="GK9" s="463"/>
      <c r="GL9" s="463"/>
      <c r="GM9" s="463"/>
      <c r="GN9" s="463"/>
      <c r="GO9" s="463"/>
      <c r="GP9" s="463"/>
      <c r="GQ9" s="463"/>
      <c r="GR9" s="463"/>
      <c r="GS9" s="463"/>
      <c r="GT9" s="463"/>
      <c r="GU9" s="463"/>
      <c r="GV9" s="463"/>
      <c r="GW9" s="189"/>
      <c r="GX9" s="519"/>
      <c r="GY9" s="45"/>
      <c r="GZ9" s="49" t="s">
        <v>8</v>
      </c>
      <c r="HH9" s="38" t="s">
        <v>9</v>
      </c>
      <c r="HJ9" s="38" t="b">
        <v>1</v>
      </c>
      <c r="HK9" s="46">
        <f>IF(HJ9=FALSE,0,1)</f>
        <v>1</v>
      </c>
      <c r="HL9" s="516">
        <f>SUM(HK9:HK11)</f>
        <v>2</v>
      </c>
      <c r="HS9" s="38" t="s">
        <v>10</v>
      </c>
      <c r="HZ9" s="38" t="s">
        <v>11</v>
      </c>
    </row>
    <row r="10" spans="1:238" ht="14.25" customHeight="1" x14ac:dyDescent="0.2">
      <c r="D10" s="497"/>
      <c r="E10" s="186"/>
      <c r="F10" s="260" t="s">
        <v>12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515"/>
      <c r="EP10" s="515"/>
      <c r="EQ10" s="331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3"/>
      <c r="GW10" s="189"/>
      <c r="GX10" s="519"/>
      <c r="GY10" s="45"/>
      <c r="GZ10" s="33" t="s">
        <v>13</v>
      </c>
      <c r="HA10" s="46" t="b">
        <v>0</v>
      </c>
      <c r="HB10" s="46">
        <f>IF(HA10=FALSE,0,1)</f>
        <v>0</v>
      </c>
      <c r="HC10" s="499">
        <f>SUM(HB10:HB11)</f>
        <v>1</v>
      </c>
      <c r="HD10" s="50"/>
      <c r="HE10" s="50"/>
      <c r="HJ10" s="38" t="b">
        <v>1</v>
      </c>
      <c r="HK10" s="46">
        <f t="shared" ref="HK10:HK11" si="0">IF(HJ10=FALSE,0,1)</f>
        <v>1</v>
      </c>
      <c r="HL10" s="516"/>
    </row>
    <row r="11" spans="1:238" ht="12" customHeight="1" x14ac:dyDescent="0.2">
      <c r="D11" s="497"/>
      <c r="E11" s="186"/>
      <c r="F11" s="340" t="s">
        <v>14</v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2"/>
      <c r="Z11" s="27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9"/>
      <c r="BK11" s="468"/>
      <c r="BL11" s="469"/>
      <c r="BM11" s="469"/>
      <c r="BN11" s="469"/>
      <c r="BO11" s="469"/>
      <c r="BP11" s="470"/>
      <c r="BQ11" s="531" t="s">
        <v>15</v>
      </c>
      <c r="BR11" s="532"/>
      <c r="BS11" s="532"/>
      <c r="BT11" s="532"/>
      <c r="BU11" s="532"/>
      <c r="BV11" s="532"/>
      <c r="BW11" s="532"/>
      <c r="BX11" s="532"/>
      <c r="BY11" s="532"/>
      <c r="BZ11" s="532"/>
      <c r="CA11" s="532"/>
      <c r="CB11" s="532"/>
      <c r="CC11" s="532"/>
      <c r="CD11" s="532"/>
      <c r="CE11" s="532"/>
      <c r="CF11" s="532"/>
      <c r="CG11" s="532"/>
      <c r="CH11" s="532"/>
      <c r="CI11" s="532"/>
      <c r="CJ11" s="532"/>
      <c r="CK11" s="532"/>
      <c r="CL11" s="532"/>
      <c r="CM11" s="532"/>
      <c r="CN11" s="532"/>
      <c r="CO11" s="532"/>
      <c r="CP11" s="532"/>
      <c r="CQ11" s="532"/>
      <c r="CR11" s="532"/>
      <c r="CS11" s="532"/>
      <c r="CT11" s="532"/>
      <c r="CU11" s="532"/>
      <c r="CV11" s="532"/>
      <c r="CW11" s="532"/>
      <c r="CX11" s="533"/>
      <c r="CY11" s="537"/>
      <c r="CZ11" s="538"/>
      <c r="DA11" s="538"/>
      <c r="DB11" s="538"/>
      <c r="DC11" s="538"/>
      <c r="DD11" s="538"/>
      <c r="DE11" s="538"/>
      <c r="DF11" s="538"/>
      <c r="DG11" s="538"/>
      <c r="DH11" s="538"/>
      <c r="DI11" s="538"/>
      <c r="DJ11" s="538"/>
      <c r="DK11" s="538"/>
      <c r="DL11" s="538"/>
      <c r="DM11" s="538"/>
      <c r="DN11" s="538"/>
      <c r="DO11" s="538"/>
      <c r="DP11" s="538"/>
      <c r="DQ11" s="538"/>
      <c r="DR11" s="538"/>
      <c r="DS11" s="538"/>
      <c r="DT11" s="538"/>
      <c r="DU11" s="538"/>
      <c r="DV11" s="538"/>
      <c r="DW11" s="538"/>
      <c r="DX11" s="538"/>
      <c r="DY11" s="538"/>
      <c r="DZ11" s="538"/>
      <c r="EA11" s="538"/>
      <c r="EB11" s="538"/>
      <c r="EC11" s="538"/>
      <c r="ED11" s="538"/>
      <c r="EE11" s="538"/>
      <c r="EF11" s="538"/>
      <c r="EG11" s="538"/>
      <c r="EH11" s="538"/>
      <c r="EI11" s="538"/>
      <c r="EJ11" s="538"/>
      <c r="EK11" s="538"/>
      <c r="EL11" s="538"/>
      <c r="EM11" s="538"/>
      <c r="EN11" s="538"/>
      <c r="EO11" s="515"/>
      <c r="EP11" s="515"/>
      <c r="EQ11" s="334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6"/>
      <c r="GW11" s="189"/>
      <c r="GX11" s="519"/>
      <c r="GY11" s="45"/>
      <c r="GZ11" s="34" t="s">
        <v>16</v>
      </c>
      <c r="HA11" s="51" t="b">
        <v>1</v>
      </c>
      <c r="HB11" s="51">
        <f>IF(HA11=FALSE,0,1)</f>
        <v>1</v>
      </c>
      <c r="HC11" s="517"/>
      <c r="HD11" s="50"/>
      <c r="HE11" s="50"/>
      <c r="HJ11" s="38" t="b">
        <v>0</v>
      </c>
      <c r="HK11" s="46">
        <f t="shared" si="0"/>
        <v>0</v>
      </c>
      <c r="HL11" s="516"/>
      <c r="HS11" s="38" t="b">
        <v>1</v>
      </c>
      <c r="HT11" s="38">
        <f>IF(HS11=TRUE,EQ66,0)</f>
        <v>0</v>
      </c>
      <c r="HU11" s="38" t="str">
        <f>IF(HT11=0,"",HT11)</f>
        <v/>
      </c>
      <c r="HV11" s="38" t="str">
        <f>IF(HT11="Agarraderas, bordillos y pasamanos"," / ","")</f>
        <v/>
      </c>
      <c r="HX11" s="498" t="str">
        <f>CONCATENATE(HU11,HV11,HU13,HV13,HU15,HV15,HU18,HV18,HU21,HV21,HU25,HV25,HU28,HV28,HU31,HV31,HU33,HV33,HU35,HV35,HU37,HV37,HU39,HV39,HU41,HV41,HU44)</f>
        <v/>
      </c>
      <c r="HZ11" s="38" t="b">
        <v>0</v>
      </c>
      <c r="IA11" s="38" t="str">
        <f>IF(HZ11=TRUE,ER108,"")</f>
        <v/>
      </c>
      <c r="IB11" s="38" t="str">
        <f>IF(IA11="Incendios"," / ","")</f>
        <v/>
      </c>
      <c r="IC11" s="442" t="str">
        <f>CONCATENATE(IA11,IB11,IA13,IB13,IA15,IB15,IA18,IB18,IA21,IB21,IA25,IB25,IA28,IB28,IA31,IB31,IA33,IB33,IA35,IB35,IA37,IB37)</f>
        <v>000000</v>
      </c>
    </row>
    <row r="12" spans="1:238" ht="12" customHeight="1" x14ac:dyDescent="0.2">
      <c r="D12" s="497"/>
      <c r="E12" s="186"/>
      <c r="F12" s="390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2"/>
      <c r="Z12" s="27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9"/>
      <c r="BK12" s="468"/>
      <c r="BL12" s="469"/>
      <c r="BM12" s="469"/>
      <c r="BN12" s="469"/>
      <c r="BO12" s="469"/>
      <c r="BP12" s="470"/>
      <c r="BQ12" s="534"/>
      <c r="BR12" s="535"/>
      <c r="BS12" s="535"/>
      <c r="BT12" s="535"/>
      <c r="BU12" s="535"/>
      <c r="BV12" s="535"/>
      <c r="BW12" s="535"/>
      <c r="BX12" s="535"/>
      <c r="BY12" s="535"/>
      <c r="BZ12" s="535"/>
      <c r="CA12" s="535"/>
      <c r="CB12" s="535"/>
      <c r="CC12" s="535"/>
      <c r="CD12" s="535"/>
      <c r="CE12" s="535"/>
      <c r="CF12" s="535"/>
      <c r="CG12" s="535"/>
      <c r="CH12" s="535"/>
      <c r="CI12" s="535"/>
      <c r="CJ12" s="535"/>
      <c r="CK12" s="535"/>
      <c r="CL12" s="535"/>
      <c r="CM12" s="535"/>
      <c r="CN12" s="535"/>
      <c r="CO12" s="535"/>
      <c r="CP12" s="535"/>
      <c r="CQ12" s="535"/>
      <c r="CR12" s="535"/>
      <c r="CS12" s="535"/>
      <c r="CT12" s="535"/>
      <c r="CU12" s="535"/>
      <c r="CV12" s="535"/>
      <c r="CW12" s="535"/>
      <c r="CX12" s="536"/>
      <c r="CY12" s="539"/>
      <c r="CZ12" s="540"/>
      <c r="DA12" s="540"/>
      <c r="DB12" s="540"/>
      <c r="DC12" s="540"/>
      <c r="DD12" s="540"/>
      <c r="DE12" s="540"/>
      <c r="DF12" s="540"/>
      <c r="DG12" s="540"/>
      <c r="DH12" s="540"/>
      <c r="DI12" s="540"/>
      <c r="DJ12" s="540"/>
      <c r="DK12" s="540"/>
      <c r="DL12" s="540"/>
      <c r="DM12" s="540"/>
      <c r="DN12" s="540"/>
      <c r="DO12" s="540"/>
      <c r="DP12" s="540"/>
      <c r="DQ12" s="540"/>
      <c r="DR12" s="540"/>
      <c r="DS12" s="540"/>
      <c r="DT12" s="540"/>
      <c r="DU12" s="540"/>
      <c r="DV12" s="540"/>
      <c r="DW12" s="540"/>
      <c r="DX12" s="540"/>
      <c r="DY12" s="540"/>
      <c r="DZ12" s="540"/>
      <c r="EA12" s="540"/>
      <c r="EB12" s="540"/>
      <c r="EC12" s="540"/>
      <c r="ED12" s="540"/>
      <c r="EE12" s="540"/>
      <c r="EF12" s="540"/>
      <c r="EG12" s="540"/>
      <c r="EH12" s="540"/>
      <c r="EI12" s="540"/>
      <c r="EJ12" s="540"/>
      <c r="EK12" s="540"/>
      <c r="EL12" s="540"/>
      <c r="EM12" s="540"/>
      <c r="EN12" s="540"/>
      <c r="EO12" s="515"/>
      <c r="EP12" s="515"/>
      <c r="EQ12" s="334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6"/>
      <c r="GW12" s="189"/>
      <c r="GX12" s="519"/>
      <c r="GY12" s="45"/>
      <c r="GZ12" s="35" t="s">
        <v>17</v>
      </c>
      <c r="HA12" s="36"/>
      <c r="HB12" s="46" t="e">
        <f>IF(#REF!=0,0,1)</f>
        <v>#REF!</v>
      </c>
      <c r="HC12" s="499" t="e">
        <f>SUM(HB12:HB13)</f>
        <v>#REF!</v>
      </c>
      <c r="HD12" s="50"/>
      <c r="HE12" s="50"/>
      <c r="HF12" s="3"/>
      <c r="HG12" s="3"/>
      <c r="HH12" s="3"/>
      <c r="HI12" s="3"/>
      <c r="HJ12" s="3"/>
      <c r="HK12" s="3">
        <f>SUM(HK9:HK11)</f>
        <v>2</v>
      </c>
      <c r="HL12" s="3"/>
      <c r="HM12" s="3"/>
      <c r="HN12" s="3"/>
      <c r="HO12" s="3"/>
      <c r="HP12" s="3"/>
      <c r="HQ12" s="3"/>
      <c r="HR12" s="3"/>
      <c r="HT12" s="3"/>
      <c r="HU12" s="38" t="str">
        <f t="shared" ref="HU12:HU44" si="1">IF(HT12=0,"",HT12)</f>
        <v/>
      </c>
      <c r="HV12" s="3"/>
      <c r="HW12" s="3"/>
      <c r="HX12" s="498"/>
      <c r="HY12" s="3"/>
      <c r="HZ12" s="3"/>
      <c r="IA12" s="3"/>
      <c r="IC12" s="442"/>
      <c r="ID12" s="3"/>
    </row>
    <row r="13" spans="1:238" ht="12" customHeight="1" x14ac:dyDescent="0.2">
      <c r="D13" s="497"/>
      <c r="E13" s="186"/>
      <c r="F13" s="30" t="s">
        <v>18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/>
      <c r="Z13" s="488"/>
      <c r="AA13" s="489"/>
      <c r="AB13" s="489"/>
      <c r="AC13" s="489"/>
      <c r="AD13" s="489"/>
      <c r="AE13" s="489"/>
      <c r="AF13" s="489"/>
      <c r="AG13" s="489"/>
      <c r="AH13" s="489"/>
      <c r="AI13" s="489"/>
      <c r="AJ13" s="489"/>
      <c r="AK13" s="489"/>
      <c r="AL13" s="489"/>
      <c r="AM13" s="489"/>
      <c r="AN13" s="489"/>
      <c r="AO13" s="489"/>
      <c r="AP13" s="489"/>
      <c r="AQ13" s="489"/>
      <c r="AR13" s="489"/>
      <c r="AS13" s="489"/>
      <c r="AT13" s="489"/>
      <c r="AU13" s="489"/>
      <c r="AV13" s="489"/>
      <c r="AW13" s="489"/>
      <c r="AX13" s="489"/>
      <c r="AY13" s="489"/>
      <c r="AZ13" s="489"/>
      <c r="BA13" s="489"/>
      <c r="BB13" s="489"/>
      <c r="BC13" s="489"/>
      <c r="BD13" s="489"/>
      <c r="BE13" s="489"/>
      <c r="BF13" s="489"/>
      <c r="BG13" s="489"/>
      <c r="BH13" s="489"/>
      <c r="BI13" s="489"/>
      <c r="BJ13" s="489"/>
      <c r="BK13" s="489"/>
      <c r="BL13" s="489"/>
      <c r="BM13" s="489"/>
      <c r="BN13" s="489"/>
      <c r="BO13" s="489"/>
      <c r="BP13" s="489"/>
      <c r="BQ13" s="489"/>
      <c r="BR13" s="489"/>
      <c r="BS13" s="489"/>
      <c r="BT13" s="489"/>
      <c r="BU13" s="489"/>
      <c r="BV13" s="489"/>
      <c r="BW13" s="489"/>
      <c r="BX13" s="489"/>
      <c r="BY13" s="489"/>
      <c r="BZ13" s="489"/>
      <c r="CA13" s="489"/>
      <c r="CB13" s="489"/>
      <c r="CC13" s="489"/>
      <c r="CD13" s="489"/>
      <c r="CE13" s="489"/>
      <c r="CF13" s="489"/>
      <c r="CG13" s="489"/>
      <c r="CH13" s="489"/>
      <c r="CI13" s="489"/>
      <c r="CJ13" s="489"/>
      <c r="CK13" s="489"/>
      <c r="CL13" s="489"/>
      <c r="CM13" s="489"/>
      <c r="CN13" s="489"/>
      <c r="CO13" s="489"/>
      <c r="CP13" s="489"/>
      <c r="CQ13" s="489"/>
      <c r="CR13" s="489"/>
      <c r="CS13" s="489"/>
      <c r="CT13" s="489"/>
      <c r="CU13" s="489"/>
      <c r="CV13" s="489"/>
      <c r="CW13" s="489"/>
      <c r="CX13" s="489"/>
      <c r="CY13" s="489"/>
      <c r="CZ13" s="489"/>
      <c r="DA13" s="489"/>
      <c r="DB13" s="489"/>
      <c r="DC13" s="489"/>
      <c r="DD13" s="489"/>
      <c r="DE13" s="489"/>
      <c r="DF13" s="490"/>
      <c r="DG13" s="494" t="s">
        <v>19</v>
      </c>
      <c r="DH13" s="495"/>
      <c r="DI13" s="495"/>
      <c r="DJ13" s="495"/>
      <c r="DK13" s="495"/>
      <c r="DL13" s="495"/>
      <c r="DM13" s="495"/>
      <c r="DN13" s="495"/>
      <c r="DO13" s="496"/>
      <c r="DP13" s="468"/>
      <c r="DQ13" s="469"/>
      <c r="DR13" s="469"/>
      <c r="DS13" s="469"/>
      <c r="DT13" s="469"/>
      <c r="DU13" s="469"/>
      <c r="DV13" s="469"/>
      <c r="DW13" s="469"/>
      <c r="DX13" s="469"/>
      <c r="DY13" s="469"/>
      <c r="DZ13" s="469"/>
      <c r="EA13" s="469"/>
      <c r="EB13" s="469"/>
      <c r="EC13" s="469"/>
      <c r="ED13" s="469"/>
      <c r="EE13" s="469"/>
      <c r="EF13" s="469"/>
      <c r="EG13" s="469"/>
      <c r="EH13" s="469"/>
      <c r="EI13" s="469"/>
      <c r="EJ13" s="469"/>
      <c r="EK13" s="469"/>
      <c r="EL13" s="469"/>
      <c r="EM13" s="469"/>
      <c r="EN13" s="470"/>
      <c r="EO13" s="515"/>
      <c r="EP13" s="515"/>
      <c r="EQ13" s="334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6"/>
      <c r="GW13" s="189"/>
      <c r="GX13" s="519"/>
      <c r="GY13" s="45"/>
      <c r="GZ13" s="35" t="s">
        <v>20</v>
      </c>
      <c r="HA13" s="36"/>
      <c r="HB13" s="46">
        <f>IF(CY12=0,0,1)</f>
        <v>0</v>
      </c>
      <c r="HC13" s="499"/>
      <c r="HD13" s="50"/>
      <c r="HE13" s="50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8" t="b">
        <v>1</v>
      </c>
      <c r="HT13" s="38">
        <f>IF(HS13=TRUE,ER74,0)</f>
        <v>0</v>
      </c>
      <c r="HU13" s="38" t="str">
        <f t="shared" si="1"/>
        <v/>
      </c>
      <c r="HV13" s="38" t="str">
        <f>IF(HT13="Vías de circulación peatonal"," / ","")</f>
        <v/>
      </c>
      <c r="HX13" s="498"/>
      <c r="HY13" s="3"/>
      <c r="HZ13" s="38" t="b">
        <v>1</v>
      </c>
      <c r="IA13" s="38">
        <f>IF(HZ13=TRUE,ER113,"")</f>
        <v>0</v>
      </c>
      <c r="IB13" s="38" t="str">
        <f>IF(IA13="Explosiones"," / ","")</f>
        <v/>
      </c>
      <c r="IC13" s="442"/>
      <c r="ID13" s="3"/>
    </row>
    <row r="14" spans="1:238" ht="12" customHeight="1" thickBot="1" x14ac:dyDescent="0.25">
      <c r="D14" s="497"/>
      <c r="E14" s="186"/>
      <c r="F14" s="30" t="s">
        <v>21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2"/>
      <c r="Z14" s="488"/>
      <c r="AA14" s="489"/>
      <c r="AB14" s="489"/>
      <c r="AC14" s="489"/>
      <c r="AD14" s="489"/>
      <c r="AE14" s="489"/>
      <c r="AF14" s="489"/>
      <c r="AG14" s="489"/>
      <c r="AH14" s="489"/>
      <c r="AI14" s="489"/>
      <c r="AJ14" s="489"/>
      <c r="AK14" s="489"/>
      <c r="AL14" s="489"/>
      <c r="AM14" s="489"/>
      <c r="AN14" s="489"/>
      <c r="AO14" s="489"/>
      <c r="AP14" s="489"/>
      <c r="AQ14" s="489"/>
      <c r="AR14" s="489"/>
      <c r="AS14" s="489"/>
      <c r="AT14" s="489"/>
      <c r="AU14" s="489"/>
      <c r="AV14" s="489"/>
      <c r="AW14" s="489"/>
      <c r="AX14" s="489"/>
      <c r="AY14" s="489"/>
      <c r="AZ14" s="489"/>
      <c r="BA14" s="489"/>
      <c r="BB14" s="489"/>
      <c r="BC14" s="489"/>
      <c r="BD14" s="489"/>
      <c r="BE14" s="489"/>
      <c r="BF14" s="489"/>
      <c r="BG14" s="489"/>
      <c r="BH14" s="489"/>
      <c r="BI14" s="489"/>
      <c r="BJ14" s="489"/>
      <c r="BK14" s="489"/>
      <c r="BL14" s="489"/>
      <c r="BM14" s="489"/>
      <c r="BN14" s="489"/>
      <c r="BO14" s="489"/>
      <c r="BP14" s="489"/>
      <c r="BQ14" s="489"/>
      <c r="BR14" s="489"/>
      <c r="BS14" s="489"/>
      <c r="BT14" s="489"/>
      <c r="BU14" s="489"/>
      <c r="BV14" s="489"/>
      <c r="BW14" s="489"/>
      <c r="BX14" s="489"/>
      <c r="BY14" s="489"/>
      <c r="BZ14" s="489"/>
      <c r="CA14" s="489"/>
      <c r="CB14" s="489"/>
      <c r="CC14" s="489"/>
      <c r="CD14" s="489"/>
      <c r="CE14" s="489"/>
      <c r="CF14" s="489"/>
      <c r="CG14" s="489"/>
      <c r="CH14" s="489"/>
      <c r="CI14" s="489"/>
      <c r="CJ14" s="489"/>
      <c r="CK14" s="489"/>
      <c r="CL14" s="489"/>
      <c r="CM14" s="489"/>
      <c r="CN14" s="489"/>
      <c r="CO14" s="489"/>
      <c r="CP14" s="489"/>
      <c r="CQ14" s="489"/>
      <c r="CR14" s="489"/>
      <c r="CS14" s="489"/>
      <c r="CT14" s="489"/>
      <c r="CU14" s="489"/>
      <c r="CV14" s="489"/>
      <c r="CW14" s="489"/>
      <c r="CX14" s="489"/>
      <c r="CY14" s="489"/>
      <c r="CZ14" s="489"/>
      <c r="DA14" s="489"/>
      <c r="DB14" s="489"/>
      <c r="DC14" s="489"/>
      <c r="DD14" s="489"/>
      <c r="DE14" s="489"/>
      <c r="DF14" s="490"/>
      <c r="DG14" s="491" t="s">
        <v>22</v>
      </c>
      <c r="DH14" s="492"/>
      <c r="DI14" s="492"/>
      <c r="DJ14" s="492"/>
      <c r="DK14" s="492"/>
      <c r="DL14" s="492"/>
      <c r="DM14" s="492"/>
      <c r="DN14" s="492"/>
      <c r="DO14" s="493"/>
      <c r="DP14" s="468"/>
      <c r="DQ14" s="469"/>
      <c r="DR14" s="469"/>
      <c r="DS14" s="469"/>
      <c r="DT14" s="469"/>
      <c r="DU14" s="469"/>
      <c r="DV14" s="469"/>
      <c r="DW14" s="469"/>
      <c r="DX14" s="469"/>
      <c r="DY14" s="469"/>
      <c r="DZ14" s="469"/>
      <c r="EA14" s="469"/>
      <c r="EB14" s="469"/>
      <c r="EC14" s="469"/>
      <c r="ED14" s="469"/>
      <c r="EE14" s="469"/>
      <c r="EF14" s="469"/>
      <c r="EG14" s="469"/>
      <c r="EH14" s="469"/>
      <c r="EI14" s="469"/>
      <c r="EJ14" s="469"/>
      <c r="EK14" s="469"/>
      <c r="EL14" s="469"/>
      <c r="EM14" s="469"/>
      <c r="EN14" s="470"/>
      <c r="EO14" s="515"/>
      <c r="EP14" s="515"/>
      <c r="EQ14" s="334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6"/>
      <c r="GW14" s="189"/>
      <c r="GX14" s="519"/>
      <c r="GY14" s="45"/>
      <c r="HH14" s="38" t="s">
        <v>23</v>
      </c>
      <c r="HJ14" s="38" t="s">
        <v>24</v>
      </c>
      <c r="HL14" s="38" t="s">
        <v>25</v>
      </c>
      <c r="HN14" s="38" t="s">
        <v>26</v>
      </c>
      <c r="HU14" s="38" t="str">
        <f t="shared" si="1"/>
        <v/>
      </c>
      <c r="HV14" s="3"/>
      <c r="HW14" s="3"/>
      <c r="HX14" s="498"/>
      <c r="IC14" s="442"/>
    </row>
    <row r="15" spans="1:238" ht="12" customHeight="1" x14ac:dyDescent="0.2">
      <c r="D15" s="497"/>
      <c r="E15" s="186"/>
      <c r="F15" s="30" t="s">
        <v>27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2"/>
      <c r="Z15" s="488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89"/>
      <c r="AU15" s="489"/>
      <c r="AV15" s="489"/>
      <c r="AW15" s="489"/>
      <c r="AX15" s="489"/>
      <c r="AY15" s="489"/>
      <c r="AZ15" s="489"/>
      <c r="BA15" s="489"/>
      <c r="BB15" s="489"/>
      <c r="BC15" s="489"/>
      <c r="BD15" s="489"/>
      <c r="BE15" s="489"/>
      <c r="BF15" s="489"/>
      <c r="BG15" s="489"/>
      <c r="BH15" s="489"/>
      <c r="BI15" s="489"/>
      <c r="BJ15" s="489"/>
      <c r="BK15" s="489"/>
      <c r="BL15" s="489"/>
      <c r="BM15" s="489"/>
      <c r="BN15" s="489"/>
      <c r="BO15" s="489"/>
      <c r="BP15" s="489"/>
      <c r="BQ15" s="489"/>
      <c r="BR15" s="489"/>
      <c r="BS15" s="489"/>
      <c r="BT15" s="489"/>
      <c r="BU15" s="489"/>
      <c r="BV15" s="489"/>
      <c r="BW15" s="489"/>
      <c r="BX15" s="489"/>
      <c r="BY15" s="489"/>
      <c r="BZ15" s="489"/>
      <c r="CA15" s="489"/>
      <c r="CB15" s="489"/>
      <c r="CC15" s="489"/>
      <c r="CD15" s="489"/>
      <c r="CE15" s="489"/>
      <c r="CF15" s="489"/>
      <c r="CG15" s="489"/>
      <c r="CH15" s="489"/>
      <c r="CI15" s="489"/>
      <c r="CJ15" s="489"/>
      <c r="CK15" s="489"/>
      <c r="CL15" s="489"/>
      <c r="CM15" s="489"/>
      <c r="CN15" s="489"/>
      <c r="CO15" s="489"/>
      <c r="CP15" s="489"/>
      <c r="CQ15" s="489"/>
      <c r="CR15" s="489"/>
      <c r="CS15" s="489"/>
      <c r="CT15" s="489"/>
      <c r="CU15" s="489"/>
      <c r="CV15" s="489"/>
      <c r="CW15" s="489"/>
      <c r="CX15" s="489"/>
      <c r="CY15" s="489"/>
      <c r="CZ15" s="489"/>
      <c r="DA15" s="489"/>
      <c r="DB15" s="489"/>
      <c r="DC15" s="489"/>
      <c r="DD15" s="489"/>
      <c r="DE15" s="489"/>
      <c r="DF15" s="490"/>
      <c r="DG15" s="491" t="s">
        <v>28</v>
      </c>
      <c r="DH15" s="492"/>
      <c r="DI15" s="492"/>
      <c r="DJ15" s="492"/>
      <c r="DK15" s="492"/>
      <c r="DL15" s="492"/>
      <c r="DM15" s="492"/>
      <c r="DN15" s="492"/>
      <c r="DO15" s="493"/>
      <c r="DP15" s="488"/>
      <c r="DQ15" s="489"/>
      <c r="DR15" s="489"/>
      <c r="DS15" s="489"/>
      <c r="DT15" s="489"/>
      <c r="DU15" s="489"/>
      <c r="DV15" s="489"/>
      <c r="DW15" s="489"/>
      <c r="DX15" s="489"/>
      <c r="DY15" s="489"/>
      <c r="DZ15" s="489"/>
      <c r="EA15" s="489"/>
      <c r="EB15" s="489"/>
      <c r="EC15" s="489"/>
      <c r="ED15" s="489"/>
      <c r="EE15" s="489"/>
      <c r="EF15" s="489"/>
      <c r="EG15" s="489"/>
      <c r="EH15" s="489"/>
      <c r="EI15" s="489"/>
      <c r="EJ15" s="489"/>
      <c r="EK15" s="489"/>
      <c r="EL15" s="489"/>
      <c r="EM15" s="489"/>
      <c r="EN15" s="490"/>
      <c r="EO15" s="515"/>
      <c r="EP15" s="515"/>
      <c r="EQ15" s="334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6"/>
      <c r="GW15" s="189"/>
      <c r="GX15" s="519"/>
      <c r="GY15" s="45"/>
      <c r="GZ15" s="52" t="s">
        <v>29</v>
      </c>
      <c r="HA15" s="53" t="b">
        <v>0</v>
      </c>
      <c r="HB15" s="53">
        <f>IF(HA15=TRUE,Z20,0)</f>
        <v>0</v>
      </c>
      <c r="HC15" s="53" t="str">
        <f>IF(HB15=0,"",HB15)</f>
        <v/>
      </c>
      <c r="HD15" s="53"/>
      <c r="HE15" s="53" t="str">
        <f>IF(HB15=0,"",1)</f>
        <v/>
      </c>
      <c r="HF15" s="485" t="str">
        <f>CONCATENATE(HC15,HC17,HC18,HC20,HC21,HC23)</f>
        <v>Particular</v>
      </c>
      <c r="HH15" s="51" t="s">
        <v>30</v>
      </c>
      <c r="HI15" s="53" t="b">
        <v>0</v>
      </c>
      <c r="HJ15" s="53">
        <f>IF(HI15=TRUE,7,0)</f>
        <v>0</v>
      </c>
      <c r="HK15" s="53" t="b">
        <v>1</v>
      </c>
      <c r="HL15" s="53">
        <f>IF(HK15=TRUE,7,0)</f>
        <v>7</v>
      </c>
      <c r="HM15" s="53" t="b">
        <v>0</v>
      </c>
      <c r="HN15" s="54">
        <f>IF(HM15=TRUE,7,0)</f>
        <v>0</v>
      </c>
      <c r="HO15" s="38">
        <f>SUM(HJ15,HL15,HN15)</f>
        <v>7</v>
      </c>
      <c r="HP15" s="38" t="str">
        <f>IF(AND(HJ21&gt;HL21,HJ21&gt;HN21),"Bueno","")</f>
        <v/>
      </c>
      <c r="HQ15" s="485" t="str">
        <f>CONCATENATE(HP15,HP17,HP18)</f>
        <v>Regular</v>
      </c>
      <c r="HS15" s="38" t="b">
        <v>1</v>
      </c>
      <c r="HT15" s="38">
        <f>IF(HS15=TRUE,ER79,0)</f>
        <v>0</v>
      </c>
      <c r="HU15" s="38" t="str">
        <f t="shared" si="1"/>
        <v/>
      </c>
      <c r="HV15" s="38" t="str">
        <f>IF(HT15="Elementos de cierre ventanas"," / ","")</f>
        <v/>
      </c>
      <c r="HX15" s="498"/>
      <c r="HZ15" s="38" t="b">
        <v>1</v>
      </c>
      <c r="IA15" s="38">
        <f>IF(HZ15=TRUE,ER118,"")</f>
        <v>0</v>
      </c>
      <c r="IB15" s="38" t="str">
        <f>IF(IA15="Contaminación"," / ","")</f>
        <v/>
      </c>
      <c r="IC15" s="442"/>
    </row>
    <row r="16" spans="1:238" ht="12" customHeight="1" x14ac:dyDescent="0.2">
      <c r="D16" s="497"/>
      <c r="E16" s="186"/>
      <c r="F16" s="30" t="s">
        <v>31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488"/>
      <c r="AA16" s="489"/>
      <c r="AB16" s="489"/>
      <c r="AC16" s="489"/>
      <c r="AD16" s="489"/>
      <c r="AE16" s="489"/>
      <c r="AF16" s="489"/>
      <c r="AG16" s="489"/>
      <c r="AH16" s="489"/>
      <c r="AI16" s="489"/>
      <c r="AJ16" s="489"/>
      <c r="AK16" s="489"/>
      <c r="AL16" s="489"/>
      <c r="AM16" s="489"/>
      <c r="AN16" s="489"/>
      <c r="AO16" s="489"/>
      <c r="AP16" s="489"/>
      <c r="AQ16" s="489"/>
      <c r="AR16" s="489"/>
      <c r="AS16" s="489"/>
      <c r="AT16" s="489"/>
      <c r="AU16" s="489"/>
      <c r="AV16" s="489"/>
      <c r="AW16" s="489"/>
      <c r="AX16" s="489"/>
      <c r="AY16" s="489"/>
      <c r="AZ16" s="489"/>
      <c r="BA16" s="489"/>
      <c r="BB16" s="489"/>
      <c r="BC16" s="489"/>
      <c r="BD16" s="489"/>
      <c r="BE16" s="489"/>
      <c r="BF16" s="489"/>
      <c r="BG16" s="489"/>
      <c r="BH16" s="489"/>
      <c r="BI16" s="489"/>
      <c r="BJ16" s="489"/>
      <c r="BK16" s="489"/>
      <c r="BL16" s="489"/>
      <c r="BM16" s="489"/>
      <c r="BN16" s="489"/>
      <c r="BO16" s="489"/>
      <c r="BP16" s="489"/>
      <c r="BQ16" s="489"/>
      <c r="BR16" s="489"/>
      <c r="BS16" s="489"/>
      <c r="BT16" s="489"/>
      <c r="BU16" s="489"/>
      <c r="BV16" s="489"/>
      <c r="BW16" s="489"/>
      <c r="BX16" s="489"/>
      <c r="BY16" s="489"/>
      <c r="BZ16" s="489"/>
      <c r="CA16" s="489"/>
      <c r="CB16" s="489"/>
      <c r="CC16" s="489"/>
      <c r="CD16" s="489"/>
      <c r="CE16" s="489"/>
      <c r="CF16" s="489"/>
      <c r="CG16" s="489"/>
      <c r="CH16" s="489"/>
      <c r="CI16" s="489"/>
      <c r="CJ16" s="489"/>
      <c r="CK16" s="489"/>
      <c r="CL16" s="489"/>
      <c r="CM16" s="489"/>
      <c r="CN16" s="489"/>
      <c r="CO16" s="489"/>
      <c r="CP16" s="489"/>
      <c r="CQ16" s="489"/>
      <c r="CR16" s="489"/>
      <c r="CS16" s="489"/>
      <c r="CT16" s="489"/>
      <c r="CU16" s="489"/>
      <c r="CV16" s="489"/>
      <c r="CW16" s="489"/>
      <c r="CX16" s="489"/>
      <c r="CY16" s="489"/>
      <c r="CZ16" s="489"/>
      <c r="DA16" s="489"/>
      <c r="DB16" s="489"/>
      <c r="DC16" s="489"/>
      <c r="DD16" s="489"/>
      <c r="DE16" s="489"/>
      <c r="DF16" s="490"/>
      <c r="DG16" s="491" t="s">
        <v>32</v>
      </c>
      <c r="DH16" s="492"/>
      <c r="DI16" s="492"/>
      <c r="DJ16" s="492"/>
      <c r="DK16" s="492"/>
      <c r="DL16" s="492"/>
      <c r="DM16" s="492"/>
      <c r="DN16" s="492"/>
      <c r="DO16" s="493"/>
      <c r="DP16" s="488"/>
      <c r="DQ16" s="489"/>
      <c r="DR16" s="489"/>
      <c r="DS16" s="489"/>
      <c r="DT16" s="489"/>
      <c r="DU16" s="489"/>
      <c r="DV16" s="489"/>
      <c r="DW16" s="489"/>
      <c r="DX16" s="489"/>
      <c r="DY16" s="489"/>
      <c r="DZ16" s="489"/>
      <c r="EA16" s="489"/>
      <c r="EB16" s="489"/>
      <c r="EC16" s="489"/>
      <c r="ED16" s="489"/>
      <c r="EE16" s="489"/>
      <c r="EF16" s="489"/>
      <c r="EG16" s="489"/>
      <c r="EH16" s="489"/>
      <c r="EI16" s="489"/>
      <c r="EJ16" s="489"/>
      <c r="EK16" s="489"/>
      <c r="EL16" s="489"/>
      <c r="EM16" s="489"/>
      <c r="EN16" s="490"/>
      <c r="EO16" s="515"/>
      <c r="EP16" s="515"/>
      <c r="EQ16" s="334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6"/>
      <c r="GW16" s="189"/>
      <c r="GX16" s="519"/>
      <c r="GY16" s="45"/>
      <c r="GZ16" s="55"/>
      <c r="HE16" s="53"/>
      <c r="HF16" s="486"/>
      <c r="HH16" s="56"/>
      <c r="HN16" s="57"/>
      <c r="HQ16" s="486"/>
      <c r="HX16" s="498"/>
      <c r="IC16" s="442"/>
    </row>
    <row r="17" spans="1:272" ht="12" customHeight="1" x14ac:dyDescent="0.2">
      <c r="D17" s="497"/>
      <c r="E17" s="186"/>
      <c r="F17" s="494" t="s">
        <v>33</v>
      </c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6"/>
      <c r="Z17" s="478" t="s">
        <v>34</v>
      </c>
      <c r="AA17" s="479"/>
      <c r="AB17" s="479"/>
      <c r="AC17" s="479"/>
      <c r="AD17" s="479"/>
      <c r="AE17" s="479"/>
      <c r="AF17" s="479"/>
      <c r="AG17" s="479"/>
      <c r="AH17" s="479"/>
      <c r="AI17" s="479"/>
      <c r="AJ17" s="480"/>
      <c r="AK17" s="488"/>
      <c r="AL17" s="489"/>
      <c r="AM17" s="489"/>
      <c r="AN17" s="489"/>
      <c r="AO17" s="489"/>
      <c r="AP17" s="489"/>
      <c r="AQ17" s="489"/>
      <c r="AR17" s="489"/>
      <c r="AS17" s="489"/>
      <c r="AT17" s="489"/>
      <c r="AU17" s="489"/>
      <c r="AV17" s="489"/>
      <c r="AW17" s="489"/>
      <c r="AX17" s="489"/>
      <c r="AY17" s="489"/>
      <c r="AZ17" s="489"/>
      <c r="BA17" s="489"/>
      <c r="BB17" s="489"/>
      <c r="BC17" s="489"/>
      <c r="BD17" s="489"/>
      <c r="BE17" s="489"/>
      <c r="BF17" s="489"/>
      <c r="BG17" s="489"/>
      <c r="BH17" s="489"/>
      <c r="BI17" s="489"/>
      <c r="BJ17" s="489"/>
      <c r="BK17" s="489"/>
      <c r="BL17" s="489"/>
      <c r="BM17" s="489"/>
      <c r="BN17" s="489"/>
      <c r="BO17" s="489"/>
      <c r="BP17" s="490"/>
      <c r="BQ17" s="478" t="s">
        <v>35</v>
      </c>
      <c r="BR17" s="479"/>
      <c r="BS17" s="479"/>
      <c r="BT17" s="479"/>
      <c r="BU17" s="479"/>
      <c r="BV17" s="479"/>
      <c r="BW17" s="479"/>
      <c r="BX17" s="479"/>
      <c r="BY17" s="479"/>
      <c r="BZ17" s="479"/>
      <c r="CA17" s="479"/>
      <c r="CB17" s="479"/>
      <c r="CC17" s="479"/>
      <c r="CD17" s="479"/>
      <c r="CE17" s="480"/>
      <c r="CF17" s="488"/>
      <c r="CG17" s="489"/>
      <c r="CH17" s="489"/>
      <c r="CI17" s="489"/>
      <c r="CJ17" s="489"/>
      <c r="CK17" s="489"/>
      <c r="CL17" s="489"/>
      <c r="CM17" s="489"/>
      <c r="CN17" s="489"/>
      <c r="CO17" s="489"/>
      <c r="CP17" s="489"/>
      <c r="CQ17" s="489"/>
      <c r="CR17" s="489"/>
      <c r="CS17" s="489"/>
      <c r="CT17" s="489"/>
      <c r="CU17" s="489"/>
      <c r="CV17" s="489"/>
      <c r="CW17" s="489"/>
      <c r="CX17" s="489"/>
      <c r="CY17" s="489"/>
      <c r="CZ17" s="489"/>
      <c r="DA17" s="489"/>
      <c r="DB17" s="489"/>
      <c r="DC17" s="489"/>
      <c r="DD17" s="489"/>
      <c r="DE17" s="489"/>
      <c r="DF17" s="490"/>
      <c r="DG17" s="478" t="s">
        <v>36</v>
      </c>
      <c r="DH17" s="479"/>
      <c r="DI17" s="479"/>
      <c r="DJ17" s="479"/>
      <c r="DK17" s="479"/>
      <c r="DL17" s="479"/>
      <c r="DM17" s="479"/>
      <c r="DN17" s="479"/>
      <c r="DO17" s="480"/>
      <c r="DP17" s="488"/>
      <c r="DQ17" s="489"/>
      <c r="DR17" s="489"/>
      <c r="DS17" s="489"/>
      <c r="DT17" s="489"/>
      <c r="DU17" s="489"/>
      <c r="DV17" s="489"/>
      <c r="DW17" s="489"/>
      <c r="DX17" s="489"/>
      <c r="DY17" s="489"/>
      <c r="DZ17" s="489"/>
      <c r="EA17" s="489"/>
      <c r="EB17" s="489"/>
      <c r="EC17" s="489"/>
      <c r="ED17" s="489"/>
      <c r="EE17" s="489"/>
      <c r="EF17" s="489"/>
      <c r="EG17" s="489"/>
      <c r="EH17" s="489"/>
      <c r="EI17" s="489"/>
      <c r="EJ17" s="489"/>
      <c r="EK17" s="489"/>
      <c r="EL17" s="489"/>
      <c r="EM17" s="489"/>
      <c r="EN17" s="490"/>
      <c r="EO17" s="515"/>
      <c r="EP17" s="515"/>
      <c r="EQ17" s="334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  <c r="FF17" s="335"/>
      <c r="FG17" s="335"/>
      <c r="FH17" s="335"/>
      <c r="FI17" s="335"/>
      <c r="FJ17" s="335"/>
      <c r="FK17" s="335"/>
      <c r="FL17" s="335"/>
      <c r="FM17" s="335"/>
      <c r="FN17" s="335"/>
      <c r="FO17" s="335"/>
      <c r="FP17" s="335"/>
      <c r="FQ17" s="335"/>
      <c r="FR17" s="335"/>
      <c r="FS17" s="335"/>
      <c r="FT17" s="335"/>
      <c r="FU17" s="335"/>
      <c r="FV17" s="335"/>
      <c r="FW17" s="335"/>
      <c r="FX17" s="335"/>
      <c r="FY17" s="335"/>
      <c r="FZ17" s="335"/>
      <c r="GA17" s="335"/>
      <c r="GB17" s="335"/>
      <c r="GC17" s="335"/>
      <c r="GD17" s="335"/>
      <c r="GE17" s="335"/>
      <c r="GF17" s="335"/>
      <c r="GG17" s="335"/>
      <c r="GH17" s="335"/>
      <c r="GI17" s="335"/>
      <c r="GJ17" s="335"/>
      <c r="GK17" s="335"/>
      <c r="GL17" s="335"/>
      <c r="GM17" s="335"/>
      <c r="GN17" s="335"/>
      <c r="GO17" s="335"/>
      <c r="GP17" s="335"/>
      <c r="GQ17" s="335"/>
      <c r="GR17" s="335"/>
      <c r="GS17" s="335"/>
      <c r="GT17" s="335"/>
      <c r="GU17" s="335"/>
      <c r="GV17" s="336"/>
      <c r="GW17" s="189"/>
      <c r="GX17" s="519"/>
      <c r="GY17" s="45"/>
      <c r="GZ17" s="55"/>
      <c r="HA17" s="38" t="b">
        <v>0</v>
      </c>
      <c r="HB17" s="38">
        <f t="shared" ref="HB17" si="2">IF(HA17=TRUE,Z21,0)</f>
        <v>0</v>
      </c>
      <c r="HC17" s="38" t="str">
        <f t="shared" ref="HC17:HC23" si="3">IF(HB17=0,"",HB17)</f>
        <v/>
      </c>
      <c r="HE17" s="53" t="str">
        <f t="shared" ref="HE17:HE23" si="4">IF(HB17=0,"",1)</f>
        <v/>
      </c>
      <c r="HF17" s="486"/>
      <c r="HH17" s="56" t="s">
        <v>37</v>
      </c>
      <c r="HI17" s="38" t="b">
        <v>1</v>
      </c>
      <c r="HJ17" s="38">
        <f>IF(HI17=TRUE,5,0)</f>
        <v>5</v>
      </c>
      <c r="HK17" s="38" t="b">
        <v>0</v>
      </c>
      <c r="HL17" s="38">
        <f>IF(HK17=TRUE,5,0)</f>
        <v>0</v>
      </c>
      <c r="HM17" s="38" t="b">
        <v>0</v>
      </c>
      <c r="HN17" s="57">
        <f>IF(HM17=TRUE,5,0)</f>
        <v>0</v>
      </c>
      <c r="HO17" s="38">
        <f t="shared" ref="HO17:HO21" si="5">SUM(HJ17,HL17,HN17)</f>
        <v>5</v>
      </c>
      <c r="HP17" s="38" t="str">
        <f>IF(AND(HL21&gt;HJ21,HL21&gt;HN21),"Regular","")</f>
        <v>Regular</v>
      </c>
      <c r="HQ17" s="486"/>
      <c r="HU17" s="38" t="str">
        <f t="shared" si="1"/>
        <v/>
      </c>
      <c r="HV17" s="3"/>
      <c r="HW17" s="3"/>
      <c r="HX17" s="498"/>
      <c r="IC17" s="442"/>
    </row>
    <row r="18" spans="1:272" ht="12" customHeight="1" thickBot="1" x14ac:dyDescent="0.25">
      <c r="D18" s="497"/>
      <c r="E18" s="186"/>
      <c r="F18" s="438" t="s">
        <v>38</v>
      </c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8"/>
      <c r="AQ18" s="438"/>
      <c r="AR18" s="438"/>
      <c r="AS18" s="438"/>
      <c r="AT18" s="438"/>
      <c r="AU18" s="438"/>
      <c r="AV18" s="438"/>
      <c r="AW18" s="438"/>
      <c r="AX18" s="438"/>
      <c r="AY18" s="438"/>
      <c r="AZ18" s="438"/>
      <c r="BA18" s="438"/>
      <c r="BB18" s="438"/>
      <c r="BC18" s="438"/>
      <c r="BD18" s="438"/>
      <c r="BE18" s="438"/>
      <c r="BF18" s="438"/>
      <c r="BG18" s="438"/>
      <c r="BH18" s="438"/>
      <c r="BI18" s="438"/>
      <c r="BJ18" s="438"/>
      <c r="BK18" s="438"/>
      <c r="BL18" s="438"/>
      <c r="BM18" s="438"/>
      <c r="BN18" s="438"/>
      <c r="BO18" s="438"/>
      <c r="BP18" s="438"/>
      <c r="BQ18" s="438"/>
      <c r="BR18" s="438"/>
      <c r="BS18" s="438"/>
      <c r="BT18" s="438"/>
      <c r="BU18" s="438"/>
      <c r="BV18" s="438"/>
      <c r="BW18" s="438"/>
      <c r="BX18" s="438"/>
      <c r="BY18" s="438"/>
      <c r="BZ18" s="438"/>
      <c r="CA18" s="438"/>
      <c r="CB18" s="438"/>
      <c r="CC18" s="438"/>
      <c r="CD18" s="438"/>
      <c r="CE18" s="438"/>
      <c r="CF18" s="438"/>
      <c r="CG18" s="438"/>
      <c r="CH18" s="438"/>
      <c r="CI18" s="438"/>
      <c r="CJ18" s="438"/>
      <c r="CK18" s="438"/>
      <c r="CL18" s="438"/>
      <c r="CM18" s="438"/>
      <c r="CN18" s="438"/>
      <c r="CO18" s="438"/>
      <c r="CP18" s="438"/>
      <c r="CQ18" s="438"/>
      <c r="CR18" s="438"/>
      <c r="CS18" s="438"/>
      <c r="CT18" s="438"/>
      <c r="CU18" s="438"/>
      <c r="CV18" s="438"/>
      <c r="CW18" s="438"/>
      <c r="CX18" s="438"/>
      <c r="CY18" s="438"/>
      <c r="CZ18" s="438"/>
      <c r="DA18" s="438"/>
      <c r="DB18" s="438"/>
      <c r="DC18" s="438"/>
      <c r="DD18" s="438"/>
      <c r="DE18" s="438"/>
      <c r="DF18" s="438"/>
      <c r="DG18" s="438"/>
      <c r="DH18" s="438"/>
      <c r="DI18" s="438"/>
      <c r="DJ18" s="438"/>
      <c r="DK18" s="438"/>
      <c r="DL18" s="438"/>
      <c r="DM18" s="438"/>
      <c r="DN18" s="438"/>
      <c r="DO18" s="438"/>
      <c r="DP18" s="438"/>
      <c r="DQ18" s="438"/>
      <c r="DR18" s="438"/>
      <c r="DS18" s="438"/>
      <c r="DT18" s="438"/>
      <c r="DU18" s="438"/>
      <c r="DV18" s="438"/>
      <c r="DW18" s="438"/>
      <c r="DX18" s="438"/>
      <c r="DY18" s="438"/>
      <c r="DZ18" s="438"/>
      <c r="EA18" s="438"/>
      <c r="EB18" s="438"/>
      <c r="EC18" s="438"/>
      <c r="ED18" s="438"/>
      <c r="EE18" s="438"/>
      <c r="EF18" s="438"/>
      <c r="EG18" s="438"/>
      <c r="EH18" s="438"/>
      <c r="EI18" s="438"/>
      <c r="EJ18" s="438"/>
      <c r="EK18" s="438"/>
      <c r="EL18" s="438"/>
      <c r="EM18" s="438"/>
      <c r="EN18" s="438"/>
      <c r="EO18" s="515"/>
      <c r="EP18" s="515"/>
      <c r="EQ18" s="334"/>
      <c r="ER18" s="335"/>
      <c r="ES18" s="335"/>
      <c r="ET18" s="335"/>
      <c r="EU18" s="335"/>
      <c r="EV18" s="335"/>
      <c r="EW18" s="335"/>
      <c r="EX18" s="335"/>
      <c r="EY18" s="335"/>
      <c r="EZ18" s="335"/>
      <c r="FA18" s="335"/>
      <c r="FB18" s="335"/>
      <c r="FC18" s="335"/>
      <c r="FD18" s="335"/>
      <c r="FE18" s="335"/>
      <c r="FF18" s="335"/>
      <c r="FG18" s="335"/>
      <c r="FH18" s="335"/>
      <c r="FI18" s="335"/>
      <c r="FJ18" s="335"/>
      <c r="FK18" s="335"/>
      <c r="FL18" s="335"/>
      <c r="FM18" s="335"/>
      <c r="FN18" s="335"/>
      <c r="FO18" s="335"/>
      <c r="FP18" s="335"/>
      <c r="FQ18" s="335"/>
      <c r="FR18" s="335"/>
      <c r="FS18" s="335"/>
      <c r="FT18" s="335"/>
      <c r="FU18" s="335"/>
      <c r="FV18" s="335"/>
      <c r="FW18" s="335"/>
      <c r="FX18" s="335"/>
      <c r="FY18" s="335"/>
      <c r="FZ18" s="335"/>
      <c r="GA18" s="335"/>
      <c r="GB18" s="335"/>
      <c r="GC18" s="335"/>
      <c r="GD18" s="335"/>
      <c r="GE18" s="335"/>
      <c r="GF18" s="335"/>
      <c r="GG18" s="335"/>
      <c r="GH18" s="335"/>
      <c r="GI18" s="335"/>
      <c r="GJ18" s="335"/>
      <c r="GK18" s="335"/>
      <c r="GL18" s="335"/>
      <c r="GM18" s="335"/>
      <c r="GN18" s="335"/>
      <c r="GO18" s="335"/>
      <c r="GP18" s="335"/>
      <c r="GQ18" s="335"/>
      <c r="GR18" s="335"/>
      <c r="GS18" s="335"/>
      <c r="GT18" s="335"/>
      <c r="GU18" s="335"/>
      <c r="GV18" s="336"/>
      <c r="GW18" s="189"/>
      <c r="GX18" s="519"/>
      <c r="GY18" s="45"/>
      <c r="GZ18" s="55"/>
      <c r="HA18" s="38" t="b">
        <v>0</v>
      </c>
      <c r="HB18" s="38">
        <f>IF(HA18=TRUE,BE20,0)</f>
        <v>0</v>
      </c>
      <c r="HC18" s="38" t="str">
        <f t="shared" si="3"/>
        <v/>
      </c>
      <c r="HE18" s="53" t="str">
        <f t="shared" si="4"/>
        <v/>
      </c>
      <c r="HF18" s="486"/>
      <c r="HH18" s="56" t="s">
        <v>39</v>
      </c>
      <c r="HI18" s="38" t="b">
        <v>0</v>
      </c>
      <c r="HJ18" s="38">
        <f>IF(HI18=TRUE,3,0)</f>
        <v>0</v>
      </c>
      <c r="HK18" s="38" t="b">
        <v>1</v>
      </c>
      <c r="HL18" s="38">
        <f>IF(HK18=TRUE,3,0)</f>
        <v>3</v>
      </c>
      <c r="HM18" s="38" t="b">
        <v>0</v>
      </c>
      <c r="HN18" s="57">
        <f>IF(HM18=TRUE,3,0)</f>
        <v>0</v>
      </c>
      <c r="HO18" s="38">
        <f t="shared" si="5"/>
        <v>3</v>
      </c>
      <c r="HP18" s="38" t="str">
        <f>IF(AND(HN21&gt;HJ21,HN21&gt;HL21),"Malo","")</f>
        <v/>
      </c>
      <c r="HQ18" s="487"/>
      <c r="HS18" s="38" t="b">
        <v>0</v>
      </c>
      <c r="HT18" s="38">
        <f>IF(HS18=TRUE,ER84,0)</f>
        <v>0</v>
      </c>
      <c r="HU18" s="38" t="str">
        <f t="shared" si="1"/>
        <v/>
      </c>
      <c r="HV18" s="38" t="str">
        <f>IF(HT18="Espacio de acceso, puertas"," / ","")</f>
        <v/>
      </c>
      <c r="HX18" s="498"/>
      <c r="HZ18" s="38" t="b">
        <v>1</v>
      </c>
      <c r="IA18" s="38">
        <f>IF(HZ18=TRUE,ER123,"")</f>
        <v>0</v>
      </c>
      <c r="IB18" s="38" t="str">
        <f>IF(IA18="Desarrollo Urbano"," / ","")</f>
        <v/>
      </c>
      <c r="IC18" s="442"/>
    </row>
    <row r="19" spans="1:272" ht="3.9" customHeight="1" x14ac:dyDescent="0.2">
      <c r="D19" s="497"/>
      <c r="E19" s="186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8"/>
      <c r="EO19" s="515"/>
      <c r="EP19" s="515"/>
      <c r="EQ19" s="334"/>
      <c r="ER19" s="335"/>
      <c r="ES19" s="335"/>
      <c r="ET19" s="335"/>
      <c r="EU19" s="335"/>
      <c r="EV19" s="335"/>
      <c r="EW19" s="335"/>
      <c r="EX19" s="335"/>
      <c r="EY19" s="335"/>
      <c r="EZ19" s="335"/>
      <c r="FA19" s="335"/>
      <c r="FB19" s="335"/>
      <c r="FC19" s="335"/>
      <c r="FD19" s="335"/>
      <c r="FE19" s="335"/>
      <c r="FF19" s="335"/>
      <c r="FG19" s="335"/>
      <c r="FH19" s="335"/>
      <c r="FI19" s="335"/>
      <c r="FJ19" s="335"/>
      <c r="FK19" s="335"/>
      <c r="FL19" s="335"/>
      <c r="FM19" s="335"/>
      <c r="FN19" s="335"/>
      <c r="FO19" s="335"/>
      <c r="FP19" s="335"/>
      <c r="FQ19" s="335"/>
      <c r="FR19" s="335"/>
      <c r="FS19" s="335"/>
      <c r="FT19" s="335"/>
      <c r="FU19" s="335"/>
      <c r="FV19" s="335"/>
      <c r="FW19" s="335"/>
      <c r="FX19" s="335"/>
      <c r="FY19" s="335"/>
      <c r="FZ19" s="335"/>
      <c r="GA19" s="335"/>
      <c r="GB19" s="335"/>
      <c r="GC19" s="335"/>
      <c r="GD19" s="335"/>
      <c r="GE19" s="335"/>
      <c r="GF19" s="335"/>
      <c r="GG19" s="335"/>
      <c r="GH19" s="335"/>
      <c r="GI19" s="335"/>
      <c r="GJ19" s="335"/>
      <c r="GK19" s="335"/>
      <c r="GL19" s="335"/>
      <c r="GM19" s="335"/>
      <c r="GN19" s="335"/>
      <c r="GO19" s="335"/>
      <c r="GP19" s="335"/>
      <c r="GQ19" s="335"/>
      <c r="GR19" s="335"/>
      <c r="GS19" s="335"/>
      <c r="GT19" s="335"/>
      <c r="GU19" s="335"/>
      <c r="GV19" s="336"/>
      <c r="GW19" s="189"/>
      <c r="GX19" s="519"/>
      <c r="GY19" s="45"/>
      <c r="GZ19" s="55"/>
      <c r="HC19" s="38" t="str">
        <f t="shared" si="3"/>
        <v/>
      </c>
      <c r="HE19" s="53" t="str">
        <f t="shared" si="4"/>
        <v/>
      </c>
      <c r="HF19" s="486"/>
      <c r="HH19" s="56"/>
      <c r="HN19" s="57"/>
      <c r="HU19" s="38" t="str">
        <f t="shared" si="1"/>
        <v/>
      </c>
      <c r="HV19" s="38" t="str">
        <f>IF(HT19="Agarraderas, bordillos y pasamanos",1,"")</f>
        <v/>
      </c>
      <c r="HX19" s="498"/>
      <c r="IB19" s="38" t="str">
        <f t="shared" ref="IB19:IB30" si="6">IF(IA19="Incendios",1,"")</f>
        <v/>
      </c>
      <c r="IC19" s="442"/>
    </row>
    <row r="20" spans="1:272" ht="12" customHeight="1" x14ac:dyDescent="0.2">
      <c r="A20" s="481">
        <f>HE25</f>
        <v>1</v>
      </c>
      <c r="D20" s="497"/>
      <c r="E20" s="186"/>
      <c r="F20" s="9"/>
      <c r="G20" s="482" t="s">
        <v>40</v>
      </c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4"/>
      <c r="Z20" s="478" t="s">
        <v>41</v>
      </c>
      <c r="AA20" s="479"/>
      <c r="AB20" s="479"/>
      <c r="AC20" s="479"/>
      <c r="AD20" s="479"/>
      <c r="AE20" s="479"/>
      <c r="AF20" s="479"/>
      <c r="AG20" s="479"/>
      <c r="AH20" s="479"/>
      <c r="AI20" s="479"/>
      <c r="AJ20" s="479"/>
      <c r="AK20" s="479"/>
      <c r="AL20" s="479"/>
      <c r="AM20" s="479"/>
      <c r="AN20" s="479"/>
      <c r="AO20" s="479"/>
      <c r="AP20" s="479"/>
      <c r="AQ20" s="479"/>
      <c r="AR20" s="479"/>
      <c r="AS20" s="479"/>
      <c r="AT20" s="479"/>
      <c r="AU20" s="479"/>
      <c r="AV20" s="479"/>
      <c r="AW20" s="479"/>
      <c r="AX20" s="479"/>
      <c r="AY20" s="479"/>
      <c r="AZ20" s="480"/>
      <c r="BA20" s="468">
        <f>IF(HE25=0,0,1)</f>
        <v>1</v>
      </c>
      <c r="BB20" s="469"/>
      <c r="BC20" s="470"/>
      <c r="BD20" s="138"/>
      <c r="BE20" s="478" t="s">
        <v>42</v>
      </c>
      <c r="BF20" s="479"/>
      <c r="BG20" s="479"/>
      <c r="BH20" s="479"/>
      <c r="BI20" s="479"/>
      <c r="BJ20" s="479"/>
      <c r="BK20" s="479"/>
      <c r="BL20" s="479"/>
      <c r="BM20" s="479"/>
      <c r="BN20" s="479"/>
      <c r="BO20" s="479"/>
      <c r="BP20" s="479"/>
      <c r="BQ20" s="479"/>
      <c r="BR20" s="479"/>
      <c r="BS20" s="479"/>
      <c r="BT20" s="479"/>
      <c r="BU20" s="479"/>
      <c r="BV20" s="479"/>
      <c r="BW20" s="479"/>
      <c r="BX20" s="479"/>
      <c r="BY20" s="479"/>
      <c r="BZ20" s="479"/>
      <c r="CA20" s="479"/>
      <c r="CB20" s="479"/>
      <c r="CC20" s="479"/>
      <c r="CD20" s="479"/>
      <c r="CE20" s="480"/>
      <c r="CF20" s="468">
        <f>IF(HE25=0,0,1)</f>
        <v>1</v>
      </c>
      <c r="CG20" s="469"/>
      <c r="CH20" s="470"/>
      <c r="CI20" s="138"/>
      <c r="CJ20" s="478" t="s">
        <v>43</v>
      </c>
      <c r="CK20" s="479"/>
      <c r="CL20" s="479"/>
      <c r="CM20" s="479"/>
      <c r="CN20" s="479"/>
      <c r="CO20" s="479"/>
      <c r="CP20" s="479"/>
      <c r="CQ20" s="479"/>
      <c r="CR20" s="479"/>
      <c r="CS20" s="479"/>
      <c r="CT20" s="479"/>
      <c r="CU20" s="479"/>
      <c r="CV20" s="479"/>
      <c r="CW20" s="479"/>
      <c r="CX20" s="479"/>
      <c r="CY20" s="479"/>
      <c r="CZ20" s="479"/>
      <c r="DA20" s="479"/>
      <c r="DB20" s="479"/>
      <c r="DC20" s="479"/>
      <c r="DD20" s="479"/>
      <c r="DE20" s="479"/>
      <c r="DF20" s="479"/>
      <c r="DG20" s="479"/>
      <c r="DH20" s="480"/>
      <c r="DI20" s="468">
        <f>IF(HE25=0,0,1)</f>
        <v>1</v>
      </c>
      <c r="DJ20" s="469"/>
      <c r="DK20" s="470"/>
      <c r="DL20" s="138"/>
      <c r="DM20" s="465" t="s">
        <v>44</v>
      </c>
      <c r="DN20" s="466"/>
      <c r="DO20" s="466"/>
      <c r="DP20" s="466"/>
      <c r="DQ20" s="466"/>
      <c r="DR20" s="466"/>
      <c r="DS20" s="466"/>
      <c r="DT20" s="466"/>
      <c r="DU20" s="466"/>
      <c r="DV20" s="466"/>
      <c r="DW20" s="466"/>
      <c r="DX20" s="466"/>
      <c r="DY20" s="466"/>
      <c r="DZ20" s="466"/>
      <c r="EA20" s="466"/>
      <c r="EB20" s="466"/>
      <c r="EC20" s="466"/>
      <c r="ED20" s="466"/>
      <c r="EE20" s="466"/>
      <c r="EF20" s="466"/>
      <c r="EG20" s="466"/>
      <c r="EH20" s="466"/>
      <c r="EI20" s="466"/>
      <c r="EJ20" s="467"/>
      <c r="EK20" s="474"/>
      <c r="EL20" s="475"/>
      <c r="EM20" s="476"/>
      <c r="EN20" s="144"/>
      <c r="EO20" s="515"/>
      <c r="EP20" s="515"/>
      <c r="EQ20" s="334"/>
      <c r="ER20" s="335"/>
      <c r="ES20" s="335"/>
      <c r="ET20" s="335"/>
      <c r="EU20" s="335"/>
      <c r="EV20" s="335"/>
      <c r="EW20" s="335"/>
      <c r="EX20" s="335"/>
      <c r="EY20" s="335"/>
      <c r="EZ20" s="335"/>
      <c r="FA20" s="335"/>
      <c r="FB20" s="335"/>
      <c r="FC20" s="335"/>
      <c r="FD20" s="335"/>
      <c r="FE20" s="335"/>
      <c r="FF20" s="335"/>
      <c r="FG20" s="335"/>
      <c r="FH20" s="335"/>
      <c r="FI20" s="335"/>
      <c r="FJ20" s="335"/>
      <c r="FK20" s="335"/>
      <c r="FL20" s="335"/>
      <c r="FM20" s="335"/>
      <c r="FN20" s="335"/>
      <c r="FO20" s="335"/>
      <c r="FP20" s="335"/>
      <c r="FQ20" s="335"/>
      <c r="FR20" s="335"/>
      <c r="FS20" s="335"/>
      <c r="FT20" s="335"/>
      <c r="FU20" s="335"/>
      <c r="FV20" s="335"/>
      <c r="FW20" s="335"/>
      <c r="FX20" s="335"/>
      <c r="FY20" s="335"/>
      <c r="FZ20" s="335"/>
      <c r="GA20" s="335"/>
      <c r="GB20" s="335"/>
      <c r="GC20" s="335"/>
      <c r="GD20" s="335"/>
      <c r="GE20" s="335"/>
      <c r="GF20" s="335"/>
      <c r="GG20" s="335"/>
      <c r="GH20" s="335"/>
      <c r="GI20" s="335"/>
      <c r="GJ20" s="335"/>
      <c r="GK20" s="335"/>
      <c r="GL20" s="335"/>
      <c r="GM20" s="335"/>
      <c r="GN20" s="335"/>
      <c r="GO20" s="335"/>
      <c r="GP20" s="335"/>
      <c r="GQ20" s="335"/>
      <c r="GR20" s="335"/>
      <c r="GS20" s="335"/>
      <c r="GT20" s="335"/>
      <c r="GU20" s="335"/>
      <c r="GV20" s="336"/>
      <c r="GW20" s="189"/>
      <c r="GX20" s="519"/>
      <c r="GY20" s="45"/>
      <c r="GZ20" s="55"/>
      <c r="HA20" s="38" t="b">
        <v>0</v>
      </c>
      <c r="HB20" s="38">
        <f>IF(HA20=TRUE,BE21,0)</f>
        <v>0</v>
      </c>
      <c r="HC20" s="38" t="str">
        <f t="shared" si="3"/>
        <v/>
      </c>
      <c r="HE20" s="53" t="str">
        <f t="shared" si="4"/>
        <v/>
      </c>
      <c r="HF20" s="486"/>
      <c r="HH20" s="58" t="s">
        <v>45</v>
      </c>
      <c r="HI20" s="59" t="b">
        <v>0</v>
      </c>
      <c r="HJ20" s="59">
        <f t="shared" ref="HJ20" si="7">IF(HI20=TRUE,1,0)</f>
        <v>0</v>
      </c>
      <c r="HK20" s="59" t="b">
        <v>0</v>
      </c>
      <c r="HL20" s="59">
        <f t="shared" ref="HL20" si="8">IF(HK20=TRUE,1,0)</f>
        <v>0</v>
      </c>
      <c r="HM20" s="59" t="b">
        <v>1</v>
      </c>
      <c r="HN20" s="60">
        <f t="shared" ref="HN20" si="9">IF(HM20=TRUE,1,0)</f>
        <v>1</v>
      </c>
      <c r="HO20" s="38">
        <f t="shared" si="5"/>
        <v>1</v>
      </c>
      <c r="HU20" s="38" t="str">
        <f t="shared" si="1"/>
        <v/>
      </c>
      <c r="HV20" s="3"/>
      <c r="HW20" s="3"/>
      <c r="HX20" s="498"/>
      <c r="IC20" s="442"/>
    </row>
    <row r="21" spans="1:272" ht="12" customHeight="1" x14ac:dyDescent="0.2">
      <c r="A21" s="481"/>
      <c r="D21" s="497"/>
      <c r="E21" s="186"/>
      <c r="F21" s="9"/>
      <c r="G21" s="482" t="s">
        <v>46</v>
      </c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4"/>
      <c r="Z21" s="478" t="s">
        <v>47</v>
      </c>
      <c r="AA21" s="479"/>
      <c r="AB21" s="479"/>
      <c r="AC21" s="479"/>
      <c r="AD21" s="479"/>
      <c r="AE21" s="479"/>
      <c r="AF21" s="479"/>
      <c r="AG21" s="479"/>
      <c r="AH21" s="479"/>
      <c r="AI21" s="479"/>
      <c r="AJ21" s="479"/>
      <c r="AK21" s="479"/>
      <c r="AL21" s="479"/>
      <c r="AM21" s="479"/>
      <c r="AN21" s="479"/>
      <c r="AO21" s="479"/>
      <c r="AP21" s="479"/>
      <c r="AQ21" s="479"/>
      <c r="AR21" s="479"/>
      <c r="AS21" s="479"/>
      <c r="AT21" s="479"/>
      <c r="AU21" s="479"/>
      <c r="AV21" s="479"/>
      <c r="AW21" s="479"/>
      <c r="AX21" s="479"/>
      <c r="AY21" s="479"/>
      <c r="AZ21" s="480"/>
      <c r="BA21" s="468">
        <f>IF(HE25=0,0,1)</f>
        <v>1</v>
      </c>
      <c r="BB21" s="469"/>
      <c r="BC21" s="470"/>
      <c r="BD21" s="138"/>
      <c r="BE21" s="478" t="s">
        <v>48</v>
      </c>
      <c r="BF21" s="479"/>
      <c r="BG21" s="479"/>
      <c r="BH21" s="479"/>
      <c r="BI21" s="479"/>
      <c r="BJ21" s="479"/>
      <c r="BK21" s="479"/>
      <c r="BL21" s="479"/>
      <c r="BM21" s="479"/>
      <c r="BN21" s="479"/>
      <c r="BO21" s="479"/>
      <c r="BP21" s="479"/>
      <c r="BQ21" s="479"/>
      <c r="BR21" s="479"/>
      <c r="BS21" s="479"/>
      <c r="BT21" s="479"/>
      <c r="BU21" s="479"/>
      <c r="BV21" s="479"/>
      <c r="BW21" s="479"/>
      <c r="BX21" s="479"/>
      <c r="BY21" s="479"/>
      <c r="BZ21" s="479"/>
      <c r="CA21" s="479"/>
      <c r="CB21" s="479"/>
      <c r="CC21" s="479"/>
      <c r="CD21" s="479"/>
      <c r="CE21" s="480"/>
      <c r="CF21" s="468">
        <f>IF(HE25=0,0,1)</f>
        <v>1</v>
      </c>
      <c r="CG21" s="469"/>
      <c r="CH21" s="470"/>
      <c r="CI21" s="138"/>
      <c r="CJ21" s="478" t="s">
        <v>49</v>
      </c>
      <c r="CK21" s="479"/>
      <c r="CL21" s="479"/>
      <c r="CM21" s="479"/>
      <c r="CN21" s="479"/>
      <c r="CO21" s="479"/>
      <c r="CP21" s="479"/>
      <c r="CQ21" s="479"/>
      <c r="CR21" s="479"/>
      <c r="CS21" s="479"/>
      <c r="CT21" s="479"/>
      <c r="CU21" s="479"/>
      <c r="CV21" s="479"/>
      <c r="CW21" s="479"/>
      <c r="CX21" s="479"/>
      <c r="CY21" s="479"/>
      <c r="CZ21" s="479"/>
      <c r="DA21" s="479"/>
      <c r="DB21" s="479"/>
      <c r="DC21" s="479"/>
      <c r="DD21" s="479"/>
      <c r="DE21" s="479"/>
      <c r="DF21" s="479"/>
      <c r="DG21" s="479"/>
      <c r="DH21" s="480"/>
      <c r="DI21" s="468">
        <f>IF(HE25=0,0,1)</f>
        <v>1</v>
      </c>
      <c r="DJ21" s="469"/>
      <c r="DK21" s="470"/>
      <c r="DL21" s="138"/>
      <c r="DM21" s="465" t="s">
        <v>44</v>
      </c>
      <c r="DN21" s="466"/>
      <c r="DO21" s="466"/>
      <c r="DP21" s="466"/>
      <c r="DQ21" s="466"/>
      <c r="DR21" s="466"/>
      <c r="DS21" s="466"/>
      <c r="DT21" s="466"/>
      <c r="DU21" s="466"/>
      <c r="DV21" s="466"/>
      <c r="DW21" s="466"/>
      <c r="DX21" s="466"/>
      <c r="DY21" s="466"/>
      <c r="DZ21" s="466"/>
      <c r="EA21" s="466"/>
      <c r="EB21" s="466"/>
      <c r="EC21" s="466"/>
      <c r="ED21" s="466"/>
      <c r="EE21" s="466"/>
      <c r="EF21" s="466"/>
      <c r="EG21" s="466"/>
      <c r="EH21" s="466"/>
      <c r="EI21" s="466"/>
      <c r="EJ21" s="467"/>
      <c r="EK21" s="474"/>
      <c r="EL21" s="475"/>
      <c r="EM21" s="476"/>
      <c r="EN21" s="144"/>
      <c r="EO21" s="515"/>
      <c r="EP21" s="515"/>
      <c r="EQ21" s="334"/>
      <c r="ER21" s="335"/>
      <c r="ES21" s="335"/>
      <c r="ET21" s="335"/>
      <c r="EU21" s="335"/>
      <c r="EV21" s="335"/>
      <c r="EW21" s="335"/>
      <c r="EX21" s="335"/>
      <c r="EY21" s="335"/>
      <c r="EZ21" s="335"/>
      <c r="FA21" s="335"/>
      <c r="FB21" s="335"/>
      <c r="FC21" s="335"/>
      <c r="FD21" s="335"/>
      <c r="FE21" s="335"/>
      <c r="FF21" s="335"/>
      <c r="FG21" s="335"/>
      <c r="FH21" s="335"/>
      <c r="FI21" s="335"/>
      <c r="FJ21" s="335"/>
      <c r="FK21" s="335"/>
      <c r="FL21" s="335"/>
      <c r="FM21" s="335"/>
      <c r="FN21" s="335"/>
      <c r="FO21" s="335"/>
      <c r="FP21" s="335"/>
      <c r="FQ21" s="335"/>
      <c r="FR21" s="335"/>
      <c r="FS21" s="335"/>
      <c r="FT21" s="335"/>
      <c r="FU21" s="335"/>
      <c r="FV21" s="335"/>
      <c r="FW21" s="335"/>
      <c r="FX21" s="335"/>
      <c r="FY21" s="335"/>
      <c r="FZ21" s="335"/>
      <c r="GA21" s="335"/>
      <c r="GB21" s="335"/>
      <c r="GC21" s="335"/>
      <c r="GD21" s="335"/>
      <c r="GE21" s="335"/>
      <c r="GF21" s="335"/>
      <c r="GG21" s="335"/>
      <c r="GH21" s="335"/>
      <c r="GI21" s="335"/>
      <c r="GJ21" s="335"/>
      <c r="GK21" s="335"/>
      <c r="GL21" s="335"/>
      <c r="GM21" s="335"/>
      <c r="GN21" s="335"/>
      <c r="GO21" s="335"/>
      <c r="GP21" s="335"/>
      <c r="GQ21" s="335"/>
      <c r="GR21" s="335"/>
      <c r="GS21" s="335"/>
      <c r="GT21" s="335"/>
      <c r="GU21" s="335"/>
      <c r="GV21" s="336"/>
      <c r="GW21" s="189"/>
      <c r="GX21" s="519"/>
      <c r="GY21" s="45"/>
      <c r="GZ21" s="55"/>
      <c r="HA21" s="38" t="b">
        <v>0</v>
      </c>
      <c r="HB21" s="38">
        <f>IF(HA21=TRUE,CJ20,0)</f>
        <v>0</v>
      </c>
      <c r="HC21" s="38" t="str">
        <f t="shared" si="3"/>
        <v/>
      </c>
      <c r="HE21" s="53" t="str">
        <f t="shared" si="4"/>
        <v/>
      </c>
      <c r="HF21" s="486"/>
      <c r="HJ21" s="38">
        <f>SUM(HJ15:HJ18)</f>
        <v>5</v>
      </c>
      <c r="HL21" s="38">
        <f>SUM(HL15:HL20)</f>
        <v>10</v>
      </c>
      <c r="HN21" s="38">
        <f>SUM(HN15:HN20)</f>
        <v>1</v>
      </c>
      <c r="HO21" s="38">
        <f t="shared" si="5"/>
        <v>16</v>
      </c>
      <c r="HS21" s="38" t="b">
        <v>0</v>
      </c>
      <c r="HT21" s="38">
        <f>IF(HS21=TRUE,FN69,0)</f>
        <v>0</v>
      </c>
      <c r="HU21" s="38" t="str">
        <f t="shared" si="1"/>
        <v/>
      </c>
      <c r="HV21" s="38" t="str">
        <f>IF(HT21="Rampas fijas"," / ","")</f>
        <v/>
      </c>
      <c r="HX21" s="498"/>
      <c r="HZ21" s="38" t="b">
        <v>1</v>
      </c>
      <c r="IA21" s="38">
        <f>IF(HZ21=TRUE,FL108,"")</f>
        <v>0</v>
      </c>
      <c r="IB21" s="38" t="str">
        <f>IF(IA21="Zona Tugurizada"," / ","")</f>
        <v/>
      </c>
      <c r="IC21" s="442"/>
    </row>
    <row r="22" spans="1:272" ht="3.9" customHeight="1" x14ac:dyDescent="0.2">
      <c r="D22" s="497"/>
      <c r="E22" s="186"/>
      <c r="F22" s="145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7"/>
      <c r="EO22" s="515"/>
      <c r="EP22" s="515"/>
      <c r="EQ22" s="334"/>
      <c r="ER22" s="335"/>
      <c r="ES22" s="335"/>
      <c r="ET22" s="335"/>
      <c r="EU22" s="335"/>
      <c r="EV22" s="335"/>
      <c r="EW22" s="335"/>
      <c r="EX22" s="335"/>
      <c r="EY22" s="335"/>
      <c r="EZ22" s="335"/>
      <c r="FA22" s="335"/>
      <c r="FB22" s="335"/>
      <c r="FC22" s="335"/>
      <c r="FD22" s="335"/>
      <c r="FE22" s="335"/>
      <c r="FF22" s="335"/>
      <c r="FG22" s="335"/>
      <c r="FH22" s="335"/>
      <c r="FI22" s="335"/>
      <c r="FJ22" s="335"/>
      <c r="FK22" s="335"/>
      <c r="FL22" s="335"/>
      <c r="FM22" s="335"/>
      <c r="FN22" s="335"/>
      <c r="FO22" s="335"/>
      <c r="FP22" s="335"/>
      <c r="FQ22" s="335"/>
      <c r="FR22" s="335"/>
      <c r="FS22" s="335"/>
      <c r="FT22" s="335"/>
      <c r="FU22" s="335"/>
      <c r="FV22" s="335"/>
      <c r="FW22" s="335"/>
      <c r="FX22" s="335"/>
      <c r="FY22" s="335"/>
      <c r="FZ22" s="335"/>
      <c r="GA22" s="335"/>
      <c r="GB22" s="335"/>
      <c r="GC22" s="335"/>
      <c r="GD22" s="335"/>
      <c r="GE22" s="335"/>
      <c r="GF22" s="335"/>
      <c r="GG22" s="335"/>
      <c r="GH22" s="335"/>
      <c r="GI22" s="335"/>
      <c r="GJ22" s="335"/>
      <c r="GK22" s="335"/>
      <c r="GL22" s="335"/>
      <c r="GM22" s="335"/>
      <c r="GN22" s="335"/>
      <c r="GO22" s="335"/>
      <c r="GP22" s="335"/>
      <c r="GQ22" s="335"/>
      <c r="GR22" s="335"/>
      <c r="GS22" s="335"/>
      <c r="GT22" s="335"/>
      <c r="GU22" s="335"/>
      <c r="GV22" s="336"/>
      <c r="GW22" s="189"/>
      <c r="GX22" s="519"/>
      <c r="GY22" s="45"/>
      <c r="GZ22" s="55"/>
      <c r="HC22" s="38" t="str">
        <f t="shared" si="3"/>
        <v/>
      </c>
      <c r="HE22" s="53" t="str">
        <f t="shared" si="4"/>
        <v/>
      </c>
      <c r="HF22" s="486"/>
      <c r="HU22" s="38" t="str">
        <f t="shared" si="1"/>
        <v/>
      </c>
      <c r="HV22" s="38" t="str">
        <f>IF(HT22="Agarraderas, bordillos y pasamanos",1,"")</f>
        <v/>
      </c>
      <c r="HX22" s="498"/>
      <c r="IC22" s="442"/>
    </row>
    <row r="23" spans="1:272" ht="12.75" customHeight="1" thickBot="1" x14ac:dyDescent="0.25">
      <c r="D23" s="497"/>
      <c r="E23" s="186"/>
      <c r="F23" s="477" t="s">
        <v>50</v>
      </c>
      <c r="G23" s="477"/>
      <c r="H23" s="477"/>
      <c r="I23" s="477"/>
      <c r="J23" s="477"/>
      <c r="K23" s="477"/>
      <c r="L23" s="477"/>
      <c r="M23" s="477"/>
      <c r="N23" s="477"/>
      <c r="O23" s="477"/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  <c r="AA23" s="477"/>
      <c r="AB23" s="477"/>
      <c r="AC23" s="477"/>
      <c r="AD23" s="477"/>
      <c r="AE23" s="477"/>
      <c r="AF23" s="477"/>
      <c r="AG23" s="477"/>
      <c r="AH23" s="477"/>
      <c r="AI23" s="477"/>
      <c r="AJ23" s="477"/>
      <c r="AK23" s="477"/>
      <c r="AL23" s="477"/>
      <c r="AM23" s="477"/>
      <c r="AN23" s="477"/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77"/>
      <c r="BC23" s="477"/>
      <c r="BD23" s="477"/>
      <c r="BE23" s="477"/>
      <c r="BF23" s="477"/>
      <c r="BG23" s="477"/>
      <c r="BH23" s="477"/>
      <c r="BI23" s="477"/>
      <c r="BJ23" s="477"/>
      <c r="BK23" s="477"/>
      <c r="BL23" s="477"/>
      <c r="BM23" s="477"/>
      <c r="BN23" s="477"/>
      <c r="BO23" s="477"/>
      <c r="BP23" s="477"/>
      <c r="BQ23" s="477"/>
      <c r="BR23" s="477"/>
      <c r="BS23" s="477"/>
      <c r="BT23" s="477"/>
      <c r="BU23" s="477"/>
      <c r="BV23" s="477"/>
      <c r="BW23" s="477"/>
      <c r="BX23" s="477"/>
      <c r="BY23" s="477"/>
      <c r="BZ23" s="477"/>
      <c r="CA23" s="477"/>
      <c r="CB23" s="477"/>
      <c r="CC23" s="477"/>
      <c r="CD23" s="477"/>
      <c r="CE23" s="477"/>
      <c r="CF23" s="477"/>
      <c r="CG23" s="477"/>
      <c r="CH23" s="477"/>
      <c r="CI23" s="477"/>
      <c r="CJ23" s="477"/>
      <c r="CK23" s="477"/>
      <c r="CL23" s="477"/>
      <c r="CM23" s="477"/>
      <c r="CN23" s="477"/>
      <c r="CO23" s="477"/>
      <c r="CP23" s="477"/>
      <c r="CQ23" s="477"/>
      <c r="CR23" s="477"/>
      <c r="CS23" s="477"/>
      <c r="CT23" s="477"/>
      <c r="CU23" s="477"/>
      <c r="CV23" s="477"/>
      <c r="CW23" s="477"/>
      <c r="CX23" s="477"/>
      <c r="CY23" s="477"/>
      <c r="CZ23" s="477"/>
      <c r="DA23" s="477"/>
      <c r="DB23" s="477"/>
      <c r="DC23" s="477"/>
      <c r="DD23" s="477"/>
      <c r="DE23" s="477"/>
      <c r="DF23" s="477"/>
      <c r="DG23" s="477"/>
      <c r="DH23" s="477"/>
      <c r="DI23" s="477"/>
      <c r="DJ23" s="477"/>
      <c r="DK23" s="477"/>
      <c r="DL23" s="477"/>
      <c r="DM23" s="477"/>
      <c r="DN23" s="477"/>
      <c r="DO23" s="477"/>
      <c r="DP23" s="477"/>
      <c r="DQ23" s="477"/>
      <c r="DR23" s="477"/>
      <c r="DS23" s="477"/>
      <c r="DT23" s="477"/>
      <c r="DU23" s="477"/>
      <c r="DV23" s="477"/>
      <c r="DW23" s="477"/>
      <c r="DX23" s="477"/>
      <c r="DY23" s="477"/>
      <c r="DZ23" s="477"/>
      <c r="EA23" s="477"/>
      <c r="EB23" s="477"/>
      <c r="EC23" s="477"/>
      <c r="ED23" s="477"/>
      <c r="EE23" s="477"/>
      <c r="EF23" s="477"/>
      <c r="EG23" s="477"/>
      <c r="EH23" s="477"/>
      <c r="EI23" s="477"/>
      <c r="EJ23" s="477"/>
      <c r="EK23" s="477"/>
      <c r="EL23" s="477"/>
      <c r="EM23" s="477"/>
      <c r="EN23" s="477"/>
      <c r="EO23" s="515"/>
      <c r="EP23" s="515"/>
      <c r="EQ23" s="334"/>
      <c r="ER23" s="335"/>
      <c r="ES23" s="335"/>
      <c r="ET23" s="335"/>
      <c r="EU23" s="335"/>
      <c r="EV23" s="335"/>
      <c r="EW23" s="335"/>
      <c r="EX23" s="335"/>
      <c r="EY23" s="335"/>
      <c r="EZ23" s="335"/>
      <c r="FA23" s="335"/>
      <c r="FB23" s="335"/>
      <c r="FC23" s="335"/>
      <c r="FD23" s="335"/>
      <c r="FE23" s="335"/>
      <c r="FF23" s="335"/>
      <c r="FG23" s="335"/>
      <c r="FH23" s="335"/>
      <c r="FI23" s="335"/>
      <c r="FJ23" s="335"/>
      <c r="FK23" s="335"/>
      <c r="FL23" s="335"/>
      <c r="FM23" s="335"/>
      <c r="FN23" s="335"/>
      <c r="FO23" s="335"/>
      <c r="FP23" s="335"/>
      <c r="FQ23" s="335"/>
      <c r="FR23" s="335"/>
      <c r="FS23" s="335"/>
      <c r="FT23" s="335"/>
      <c r="FU23" s="335"/>
      <c r="FV23" s="335"/>
      <c r="FW23" s="335"/>
      <c r="FX23" s="335"/>
      <c r="FY23" s="335"/>
      <c r="FZ23" s="335"/>
      <c r="GA23" s="335"/>
      <c r="GB23" s="335"/>
      <c r="GC23" s="335"/>
      <c r="GD23" s="335"/>
      <c r="GE23" s="335"/>
      <c r="GF23" s="335"/>
      <c r="GG23" s="335"/>
      <c r="GH23" s="335"/>
      <c r="GI23" s="335"/>
      <c r="GJ23" s="335"/>
      <c r="GK23" s="335"/>
      <c r="GL23" s="335"/>
      <c r="GM23" s="335"/>
      <c r="GN23" s="335"/>
      <c r="GO23" s="335"/>
      <c r="GP23" s="335"/>
      <c r="GQ23" s="335"/>
      <c r="GR23" s="335"/>
      <c r="GS23" s="335"/>
      <c r="GT23" s="335"/>
      <c r="GU23" s="335"/>
      <c r="GV23" s="336"/>
      <c r="GW23" s="189"/>
      <c r="GX23" s="519"/>
      <c r="GY23" s="45"/>
      <c r="GZ23" s="61"/>
      <c r="HA23" s="59" t="b">
        <v>1</v>
      </c>
      <c r="HB23" s="59" t="str">
        <f>IF(HA23=TRUE,CJ21,0)</f>
        <v>Particular</v>
      </c>
      <c r="HC23" s="59" t="str">
        <f t="shared" si="3"/>
        <v>Particular</v>
      </c>
      <c r="HE23" s="53">
        <f t="shared" si="4"/>
        <v>1</v>
      </c>
      <c r="HF23" s="487"/>
      <c r="HU23" s="38" t="str">
        <f t="shared" si="1"/>
        <v/>
      </c>
      <c r="HV23" s="3"/>
      <c r="HW23" s="3"/>
      <c r="HX23" s="498"/>
      <c r="IC23" s="442"/>
    </row>
    <row r="24" spans="1:272" ht="3.9" customHeight="1" thickBot="1" x14ac:dyDescent="0.25">
      <c r="D24" s="497"/>
      <c r="E24" s="186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2"/>
      <c r="EO24" s="515"/>
      <c r="EP24" s="515"/>
      <c r="EQ24" s="334"/>
      <c r="ER24" s="335"/>
      <c r="ES24" s="335"/>
      <c r="ET24" s="335"/>
      <c r="EU24" s="335"/>
      <c r="EV24" s="335"/>
      <c r="EW24" s="335"/>
      <c r="EX24" s="335"/>
      <c r="EY24" s="335"/>
      <c r="EZ24" s="335"/>
      <c r="FA24" s="335"/>
      <c r="FB24" s="335"/>
      <c r="FC24" s="335"/>
      <c r="FD24" s="335"/>
      <c r="FE24" s="335"/>
      <c r="FF24" s="335"/>
      <c r="FG24" s="335"/>
      <c r="FH24" s="335"/>
      <c r="FI24" s="335"/>
      <c r="FJ24" s="335"/>
      <c r="FK24" s="335"/>
      <c r="FL24" s="335"/>
      <c r="FM24" s="335"/>
      <c r="FN24" s="335"/>
      <c r="FO24" s="335"/>
      <c r="FP24" s="335"/>
      <c r="FQ24" s="335"/>
      <c r="FR24" s="335"/>
      <c r="FS24" s="335"/>
      <c r="FT24" s="335"/>
      <c r="FU24" s="335"/>
      <c r="FV24" s="335"/>
      <c r="FW24" s="335"/>
      <c r="FX24" s="335"/>
      <c r="FY24" s="335"/>
      <c r="FZ24" s="335"/>
      <c r="GA24" s="335"/>
      <c r="GB24" s="335"/>
      <c r="GC24" s="335"/>
      <c r="GD24" s="335"/>
      <c r="GE24" s="335"/>
      <c r="GF24" s="335"/>
      <c r="GG24" s="335"/>
      <c r="GH24" s="335"/>
      <c r="GI24" s="335"/>
      <c r="GJ24" s="335"/>
      <c r="GK24" s="335"/>
      <c r="GL24" s="335"/>
      <c r="GM24" s="335"/>
      <c r="GN24" s="335"/>
      <c r="GO24" s="335"/>
      <c r="GP24" s="335"/>
      <c r="GQ24" s="335"/>
      <c r="GR24" s="335"/>
      <c r="GS24" s="335"/>
      <c r="GT24" s="335"/>
      <c r="GU24" s="335"/>
      <c r="GV24" s="336"/>
      <c r="GW24" s="189"/>
      <c r="GX24" s="519"/>
      <c r="GY24" s="45"/>
      <c r="HU24" s="38" t="str">
        <f t="shared" si="1"/>
        <v/>
      </c>
      <c r="HV24" s="38" t="str">
        <f>IF(HT24="Agarraderas, bordillos y pasamanos",1,"")</f>
        <v/>
      </c>
      <c r="HX24" s="498"/>
      <c r="IC24" s="442"/>
    </row>
    <row r="25" spans="1:272" ht="12" customHeight="1" x14ac:dyDescent="0.2">
      <c r="A25" s="62"/>
      <c r="B25" s="62"/>
      <c r="C25" s="62"/>
      <c r="D25" s="497"/>
      <c r="E25" s="186"/>
      <c r="F25" s="13"/>
      <c r="G25" s="465" t="s">
        <v>51</v>
      </c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7"/>
      <c r="V25" s="468">
        <f>IF(HE33=0,0,1)</f>
        <v>1</v>
      </c>
      <c r="W25" s="469"/>
      <c r="X25" s="470"/>
      <c r="Y25" s="3"/>
      <c r="Z25" s="478" t="s">
        <v>52</v>
      </c>
      <c r="AA25" s="479"/>
      <c r="AB25" s="479"/>
      <c r="AC25" s="479"/>
      <c r="AD25" s="479"/>
      <c r="AE25" s="479"/>
      <c r="AF25" s="479"/>
      <c r="AG25" s="479"/>
      <c r="AH25" s="479"/>
      <c r="AI25" s="479"/>
      <c r="AJ25" s="479"/>
      <c r="AK25" s="479"/>
      <c r="AL25" s="479"/>
      <c r="AM25" s="479"/>
      <c r="AN25" s="479"/>
      <c r="AO25" s="479"/>
      <c r="AP25" s="479"/>
      <c r="AQ25" s="479"/>
      <c r="AR25" s="479"/>
      <c r="AS25" s="479"/>
      <c r="AT25" s="479"/>
      <c r="AU25" s="479"/>
      <c r="AV25" s="479"/>
      <c r="AW25" s="479"/>
      <c r="AX25" s="479"/>
      <c r="AY25" s="479"/>
      <c r="AZ25" s="480"/>
      <c r="BA25" s="468">
        <f>IF(HE33=0,0,1)</f>
        <v>1</v>
      </c>
      <c r="BB25" s="469"/>
      <c r="BC25" s="470"/>
      <c r="BD25" s="3"/>
      <c r="BE25" s="478" t="s">
        <v>53</v>
      </c>
      <c r="BF25" s="479"/>
      <c r="BG25" s="479"/>
      <c r="BH25" s="479"/>
      <c r="BI25" s="479"/>
      <c r="BJ25" s="479"/>
      <c r="BK25" s="479"/>
      <c r="BL25" s="479"/>
      <c r="BM25" s="479"/>
      <c r="BN25" s="479"/>
      <c r="BO25" s="479"/>
      <c r="BP25" s="479"/>
      <c r="BQ25" s="479"/>
      <c r="BR25" s="479"/>
      <c r="BS25" s="479"/>
      <c r="BT25" s="479"/>
      <c r="BU25" s="479"/>
      <c r="BV25" s="479"/>
      <c r="BW25" s="479"/>
      <c r="BX25" s="479"/>
      <c r="BY25" s="479"/>
      <c r="BZ25" s="479"/>
      <c r="CA25" s="479"/>
      <c r="CB25" s="479"/>
      <c r="CC25" s="479"/>
      <c r="CD25" s="479"/>
      <c r="CE25" s="480"/>
      <c r="CF25" s="468">
        <f>IF(HE33=0,0,1)</f>
        <v>1</v>
      </c>
      <c r="CG25" s="469"/>
      <c r="CH25" s="470"/>
      <c r="CI25" s="3"/>
      <c r="CJ25" s="478" t="s">
        <v>54</v>
      </c>
      <c r="CK25" s="479"/>
      <c r="CL25" s="479"/>
      <c r="CM25" s="479"/>
      <c r="CN25" s="479"/>
      <c r="CO25" s="479"/>
      <c r="CP25" s="479"/>
      <c r="CQ25" s="479"/>
      <c r="CR25" s="479"/>
      <c r="CS25" s="479"/>
      <c r="CT25" s="479"/>
      <c r="CU25" s="479"/>
      <c r="CV25" s="479"/>
      <c r="CW25" s="479"/>
      <c r="CX25" s="479"/>
      <c r="CY25" s="479"/>
      <c r="CZ25" s="479"/>
      <c r="DA25" s="479"/>
      <c r="DB25" s="479"/>
      <c r="DC25" s="479"/>
      <c r="DD25" s="479"/>
      <c r="DE25" s="479"/>
      <c r="DF25" s="479"/>
      <c r="DG25" s="479"/>
      <c r="DH25" s="480"/>
      <c r="DI25" s="468">
        <f>IF(HE33=0,0,1)</f>
        <v>1</v>
      </c>
      <c r="DJ25" s="469"/>
      <c r="DK25" s="470"/>
      <c r="DL25" s="3"/>
      <c r="DM25" s="465" t="s">
        <v>55</v>
      </c>
      <c r="DN25" s="466"/>
      <c r="DO25" s="466"/>
      <c r="DP25" s="466"/>
      <c r="DQ25" s="466"/>
      <c r="DR25" s="466"/>
      <c r="DS25" s="466"/>
      <c r="DT25" s="466"/>
      <c r="DU25" s="466"/>
      <c r="DV25" s="466"/>
      <c r="DW25" s="466"/>
      <c r="DX25" s="466"/>
      <c r="DY25" s="466"/>
      <c r="DZ25" s="466"/>
      <c r="EA25" s="466"/>
      <c r="EB25" s="466"/>
      <c r="EC25" s="466"/>
      <c r="ED25" s="466"/>
      <c r="EE25" s="466"/>
      <c r="EF25" s="466"/>
      <c r="EG25" s="466"/>
      <c r="EH25" s="466"/>
      <c r="EI25" s="466"/>
      <c r="EJ25" s="467"/>
      <c r="EK25" s="468"/>
      <c r="EL25" s="469"/>
      <c r="EM25" s="470"/>
      <c r="EN25" s="14"/>
      <c r="EO25" s="515"/>
      <c r="EP25" s="515"/>
      <c r="EQ25" s="334"/>
      <c r="ER25" s="335"/>
      <c r="ES25" s="335"/>
      <c r="ET25" s="335"/>
      <c r="EU25" s="335"/>
      <c r="EV25" s="335"/>
      <c r="EW25" s="335"/>
      <c r="EX25" s="335"/>
      <c r="EY25" s="335"/>
      <c r="EZ25" s="335"/>
      <c r="FA25" s="335"/>
      <c r="FB25" s="335"/>
      <c r="FC25" s="335"/>
      <c r="FD25" s="335"/>
      <c r="FE25" s="335"/>
      <c r="FF25" s="335"/>
      <c r="FG25" s="335"/>
      <c r="FH25" s="335"/>
      <c r="FI25" s="335"/>
      <c r="FJ25" s="335"/>
      <c r="FK25" s="335"/>
      <c r="FL25" s="335"/>
      <c r="FM25" s="335"/>
      <c r="FN25" s="335"/>
      <c r="FO25" s="335"/>
      <c r="FP25" s="335"/>
      <c r="FQ25" s="335"/>
      <c r="FR25" s="335"/>
      <c r="FS25" s="335"/>
      <c r="FT25" s="335"/>
      <c r="FU25" s="335"/>
      <c r="FV25" s="335"/>
      <c r="FW25" s="335"/>
      <c r="FX25" s="335"/>
      <c r="FY25" s="335"/>
      <c r="FZ25" s="335"/>
      <c r="GA25" s="335"/>
      <c r="GB25" s="335"/>
      <c r="GC25" s="335"/>
      <c r="GD25" s="335"/>
      <c r="GE25" s="335"/>
      <c r="GF25" s="335"/>
      <c r="GG25" s="335"/>
      <c r="GH25" s="335"/>
      <c r="GI25" s="335"/>
      <c r="GJ25" s="335"/>
      <c r="GK25" s="335"/>
      <c r="GL25" s="335"/>
      <c r="GM25" s="335"/>
      <c r="GN25" s="335"/>
      <c r="GO25" s="335"/>
      <c r="GP25" s="335"/>
      <c r="GQ25" s="335"/>
      <c r="GR25" s="335"/>
      <c r="GS25" s="335"/>
      <c r="GT25" s="335"/>
      <c r="GU25" s="335"/>
      <c r="GV25" s="336"/>
      <c r="GW25" s="189"/>
      <c r="GX25" s="519"/>
      <c r="GY25" s="45"/>
      <c r="HE25" s="38">
        <f>SUM(HE15:HE24)</f>
        <v>1</v>
      </c>
      <c r="HH25" s="38" t="s">
        <v>56</v>
      </c>
      <c r="HK25" s="471" t="str">
        <f>CONCATENATE(HI27,HJ27,HI28,HJ28,HI29)</f>
        <v xml:space="preserve">Habitable con intervencion / </v>
      </c>
      <c r="HL25" s="38" t="s">
        <v>57</v>
      </c>
      <c r="HO25" s="471" t="e">
        <f>CONCATENATE(HM27,HN27,HM28,HN28,HM29,HN29,HM31)</f>
        <v>#REF!</v>
      </c>
      <c r="HP25" s="63"/>
      <c r="HQ25" s="63"/>
      <c r="HS25" s="38" t="b">
        <v>0</v>
      </c>
      <c r="HT25" s="38">
        <f>IF(HS25=TRUE,FN74,0)</f>
        <v>0</v>
      </c>
      <c r="HU25" s="38" t="str">
        <f t="shared" si="1"/>
        <v/>
      </c>
      <c r="HV25" s="38" t="str">
        <f>IF(HT25="Estacionamientos"," / ","")</f>
        <v/>
      </c>
      <c r="HX25" s="498"/>
      <c r="HZ25" s="38" t="b">
        <v>0</v>
      </c>
      <c r="IA25" s="38" t="str">
        <f>IF(HZ25=TRUE,FL113,"")</f>
        <v/>
      </c>
      <c r="IB25" s="38" t="str">
        <f>IF(IA25="Edificio Tugurizado"," / ","")</f>
        <v/>
      </c>
      <c r="IC25" s="442"/>
    </row>
    <row r="26" spans="1:272" ht="3.9" customHeight="1" x14ac:dyDescent="0.2">
      <c r="A26" s="64"/>
      <c r="B26" s="64"/>
      <c r="C26" s="64"/>
      <c r="D26" s="497"/>
      <c r="E26" s="186"/>
      <c r="F26" s="153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65"/>
      <c r="AB26" s="65"/>
      <c r="AC26" s="65"/>
      <c r="AD26" s="65"/>
      <c r="AE26" s="65"/>
      <c r="AF26" s="65"/>
      <c r="AG26" s="65"/>
      <c r="AH26" s="65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65"/>
      <c r="BW26" s="65"/>
      <c r="BX26" s="65"/>
      <c r="BY26" s="65"/>
      <c r="BZ26" s="65"/>
      <c r="CA26" s="65"/>
      <c r="CB26" s="65"/>
      <c r="CC26" s="65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63"/>
      <c r="DH26" s="163"/>
      <c r="DI26" s="163"/>
      <c r="DJ26" s="163"/>
      <c r="DK26" s="163"/>
      <c r="DL26" s="163"/>
      <c r="DM26" s="163"/>
      <c r="DN26" s="163"/>
      <c r="DO26" s="163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7"/>
      <c r="EO26" s="515"/>
      <c r="EP26" s="515"/>
      <c r="EQ26" s="334"/>
      <c r="ER26" s="335"/>
      <c r="ES26" s="335"/>
      <c r="ET26" s="335"/>
      <c r="EU26" s="335"/>
      <c r="EV26" s="335"/>
      <c r="EW26" s="335"/>
      <c r="EX26" s="335"/>
      <c r="EY26" s="335"/>
      <c r="EZ26" s="335"/>
      <c r="FA26" s="335"/>
      <c r="FB26" s="335"/>
      <c r="FC26" s="335"/>
      <c r="FD26" s="335"/>
      <c r="FE26" s="335"/>
      <c r="FF26" s="335"/>
      <c r="FG26" s="335"/>
      <c r="FH26" s="335"/>
      <c r="FI26" s="335"/>
      <c r="FJ26" s="335"/>
      <c r="FK26" s="335"/>
      <c r="FL26" s="335"/>
      <c r="FM26" s="335"/>
      <c r="FN26" s="335"/>
      <c r="FO26" s="335"/>
      <c r="FP26" s="335"/>
      <c r="FQ26" s="335"/>
      <c r="FR26" s="335"/>
      <c r="FS26" s="335"/>
      <c r="FT26" s="335"/>
      <c r="FU26" s="335"/>
      <c r="FV26" s="335"/>
      <c r="FW26" s="335"/>
      <c r="FX26" s="335"/>
      <c r="FY26" s="335"/>
      <c r="FZ26" s="335"/>
      <c r="GA26" s="335"/>
      <c r="GB26" s="335"/>
      <c r="GC26" s="335"/>
      <c r="GD26" s="335"/>
      <c r="GE26" s="335"/>
      <c r="GF26" s="335"/>
      <c r="GG26" s="335"/>
      <c r="GH26" s="335"/>
      <c r="GI26" s="335"/>
      <c r="GJ26" s="335"/>
      <c r="GK26" s="335"/>
      <c r="GL26" s="335"/>
      <c r="GM26" s="335"/>
      <c r="GN26" s="335"/>
      <c r="GO26" s="335"/>
      <c r="GP26" s="335"/>
      <c r="GQ26" s="335"/>
      <c r="GR26" s="335"/>
      <c r="GS26" s="335"/>
      <c r="GT26" s="335"/>
      <c r="GU26" s="335"/>
      <c r="GV26" s="336"/>
      <c r="GW26" s="189"/>
      <c r="GX26" s="519"/>
      <c r="GY26" s="45"/>
      <c r="HK26" s="472"/>
      <c r="HO26" s="472"/>
      <c r="HP26" s="63"/>
      <c r="HQ26" s="63"/>
      <c r="HU26" s="38" t="str">
        <f t="shared" si="1"/>
        <v/>
      </c>
      <c r="HV26" s="38" t="str">
        <f>IF(HT26="Agarraderas, bordillos y pasamanos",1,"")</f>
        <v/>
      </c>
      <c r="HX26" s="498"/>
      <c r="IB26" s="38" t="str">
        <f t="shared" si="6"/>
        <v/>
      </c>
      <c r="IC26" s="442"/>
    </row>
    <row r="27" spans="1:272" ht="9.75" customHeight="1" x14ac:dyDescent="0.2">
      <c r="D27" s="497"/>
      <c r="E27" s="186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541"/>
      <c r="AW27" s="541"/>
      <c r="AX27" s="541"/>
      <c r="AY27" s="541"/>
      <c r="AZ27" s="541"/>
      <c r="BA27" s="541"/>
      <c r="BB27" s="541"/>
      <c r="BC27" s="541"/>
      <c r="BD27" s="541"/>
      <c r="BE27" s="541"/>
      <c r="BF27" s="541"/>
      <c r="BG27" s="541"/>
      <c r="BH27" s="541"/>
      <c r="BI27" s="541"/>
      <c r="BJ27" s="541"/>
      <c r="BK27" s="541"/>
      <c r="BL27" s="541"/>
      <c r="BM27" s="541"/>
      <c r="BN27" s="541"/>
      <c r="BO27" s="541"/>
      <c r="BP27" s="541"/>
      <c r="BQ27" s="541"/>
      <c r="BR27" s="541"/>
      <c r="BS27" s="541"/>
      <c r="BT27" s="541"/>
      <c r="BU27" s="541"/>
      <c r="BV27" s="541"/>
      <c r="BW27" s="541"/>
      <c r="BX27" s="541"/>
      <c r="BY27" s="541"/>
      <c r="BZ27" s="541"/>
      <c r="CA27" s="541"/>
      <c r="CB27" s="541"/>
      <c r="CC27" s="541"/>
      <c r="CD27" s="541"/>
      <c r="CE27" s="541"/>
      <c r="CF27" s="541"/>
      <c r="CG27" s="541"/>
      <c r="CH27" s="541"/>
      <c r="CI27" s="541"/>
      <c r="CJ27" s="541"/>
      <c r="CK27" s="541"/>
      <c r="CL27" s="541"/>
      <c r="CM27" s="541"/>
      <c r="CN27" s="541"/>
      <c r="CO27" s="541"/>
      <c r="CP27" s="541"/>
      <c r="CQ27" s="541"/>
      <c r="CR27" s="541"/>
      <c r="CS27" s="541"/>
      <c r="CT27" s="541"/>
      <c r="CU27" s="541"/>
      <c r="CV27" s="541"/>
      <c r="CW27" s="541"/>
      <c r="CX27" s="541"/>
      <c r="CY27" s="541"/>
      <c r="CZ27" s="541"/>
      <c r="DA27" s="541"/>
      <c r="DB27" s="541"/>
      <c r="DC27" s="541"/>
      <c r="DD27" s="541"/>
      <c r="DE27" s="541"/>
      <c r="DF27" s="541"/>
      <c r="DG27" s="541"/>
      <c r="DH27" s="541"/>
      <c r="DI27" s="541"/>
      <c r="DJ27" s="541"/>
      <c r="DK27" s="541"/>
      <c r="DL27" s="541"/>
      <c r="DM27" s="541"/>
      <c r="DN27" s="541"/>
      <c r="DO27" s="541"/>
      <c r="DP27" s="541"/>
      <c r="DQ27" s="541"/>
      <c r="DR27" s="541"/>
      <c r="DS27" s="541"/>
      <c r="DT27" s="541"/>
      <c r="DU27" s="541"/>
      <c r="DV27" s="541"/>
      <c r="DW27" s="541"/>
      <c r="DX27" s="541"/>
      <c r="DY27" s="541"/>
      <c r="DZ27" s="541"/>
      <c r="EA27" s="541"/>
      <c r="EB27" s="541"/>
      <c r="EC27" s="541"/>
      <c r="ED27" s="541"/>
      <c r="EE27" s="541"/>
      <c r="EF27" s="541"/>
      <c r="EG27" s="541"/>
      <c r="EH27" s="541"/>
      <c r="EI27" s="541"/>
      <c r="EJ27" s="541"/>
      <c r="EK27" s="541"/>
      <c r="EL27" s="541"/>
      <c r="EM27" s="541"/>
      <c r="EN27" s="541"/>
      <c r="EO27" s="515"/>
      <c r="EP27" s="515"/>
      <c r="EQ27" s="334"/>
      <c r="ER27" s="335"/>
      <c r="ES27" s="335"/>
      <c r="ET27" s="335"/>
      <c r="EU27" s="335"/>
      <c r="EV27" s="335"/>
      <c r="EW27" s="335"/>
      <c r="EX27" s="335"/>
      <c r="EY27" s="335"/>
      <c r="EZ27" s="335"/>
      <c r="FA27" s="335"/>
      <c r="FB27" s="335"/>
      <c r="FC27" s="335"/>
      <c r="FD27" s="335"/>
      <c r="FE27" s="335"/>
      <c r="FF27" s="335"/>
      <c r="FG27" s="335"/>
      <c r="FH27" s="335"/>
      <c r="FI27" s="335"/>
      <c r="FJ27" s="335"/>
      <c r="FK27" s="335"/>
      <c r="FL27" s="335"/>
      <c r="FM27" s="335"/>
      <c r="FN27" s="335"/>
      <c r="FO27" s="335"/>
      <c r="FP27" s="335"/>
      <c r="FQ27" s="335"/>
      <c r="FR27" s="335"/>
      <c r="FS27" s="335"/>
      <c r="FT27" s="335"/>
      <c r="FU27" s="335"/>
      <c r="FV27" s="335"/>
      <c r="FW27" s="335"/>
      <c r="FX27" s="335"/>
      <c r="FY27" s="335"/>
      <c r="FZ27" s="335"/>
      <c r="GA27" s="335"/>
      <c r="GB27" s="335"/>
      <c r="GC27" s="335"/>
      <c r="GD27" s="335"/>
      <c r="GE27" s="335"/>
      <c r="GF27" s="335"/>
      <c r="GG27" s="335"/>
      <c r="GH27" s="335"/>
      <c r="GI27" s="335"/>
      <c r="GJ27" s="335"/>
      <c r="GK27" s="335"/>
      <c r="GL27" s="335"/>
      <c r="GM27" s="335"/>
      <c r="GN27" s="335"/>
      <c r="GO27" s="335"/>
      <c r="GP27" s="335"/>
      <c r="GQ27" s="335"/>
      <c r="GR27" s="335"/>
      <c r="GS27" s="335"/>
      <c r="GT27" s="335"/>
      <c r="GU27" s="335"/>
      <c r="GV27" s="336"/>
      <c r="GW27" s="189"/>
      <c r="GX27" s="519"/>
      <c r="GY27" s="45"/>
      <c r="HD27" s="53"/>
      <c r="HH27" s="38" t="b">
        <v>0</v>
      </c>
      <c r="HI27" s="38" t="str">
        <f>IF(HH27=TRUE,AA161,"")</f>
        <v/>
      </c>
      <c r="HJ27" s="53" t="str">
        <f>IF(HI27="",""," / ")</f>
        <v/>
      </c>
      <c r="HK27" s="472"/>
      <c r="HL27" s="38" t="b">
        <v>0</v>
      </c>
      <c r="HM27" s="38" t="str">
        <f>IF(HL27=TRUE,#REF!,"")</f>
        <v/>
      </c>
      <c r="HN27" s="53" t="str">
        <f>IF(HM27="",""," / ")</f>
        <v/>
      </c>
      <c r="HO27" s="472"/>
      <c r="HP27" s="63"/>
      <c r="HQ27" s="63"/>
      <c r="HU27" s="38" t="str">
        <f t="shared" si="1"/>
        <v/>
      </c>
      <c r="HV27" s="3"/>
      <c r="HW27" s="3"/>
      <c r="HX27" s="498"/>
      <c r="IC27" s="442"/>
    </row>
    <row r="28" spans="1:272" ht="13.5" customHeight="1" x14ac:dyDescent="0.2">
      <c r="D28" s="497"/>
      <c r="E28" s="186"/>
      <c r="F28" s="272" t="s">
        <v>58</v>
      </c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515"/>
      <c r="EP28" s="515"/>
      <c r="EQ28" s="334"/>
      <c r="ER28" s="335"/>
      <c r="ES28" s="335"/>
      <c r="ET28" s="335"/>
      <c r="EU28" s="335"/>
      <c r="EV28" s="335"/>
      <c r="EW28" s="335"/>
      <c r="EX28" s="335"/>
      <c r="EY28" s="335"/>
      <c r="EZ28" s="335"/>
      <c r="FA28" s="335"/>
      <c r="FB28" s="335"/>
      <c r="FC28" s="335"/>
      <c r="FD28" s="335"/>
      <c r="FE28" s="335"/>
      <c r="FF28" s="335"/>
      <c r="FG28" s="335"/>
      <c r="FH28" s="335"/>
      <c r="FI28" s="335"/>
      <c r="FJ28" s="335"/>
      <c r="FK28" s="335"/>
      <c r="FL28" s="335"/>
      <c r="FM28" s="335"/>
      <c r="FN28" s="335"/>
      <c r="FO28" s="335"/>
      <c r="FP28" s="335"/>
      <c r="FQ28" s="335"/>
      <c r="FR28" s="335"/>
      <c r="FS28" s="335"/>
      <c r="FT28" s="335"/>
      <c r="FU28" s="335"/>
      <c r="FV28" s="335"/>
      <c r="FW28" s="335"/>
      <c r="FX28" s="335"/>
      <c r="FY28" s="335"/>
      <c r="FZ28" s="335"/>
      <c r="GA28" s="335"/>
      <c r="GB28" s="335"/>
      <c r="GC28" s="335"/>
      <c r="GD28" s="335"/>
      <c r="GE28" s="335"/>
      <c r="GF28" s="335"/>
      <c r="GG28" s="335"/>
      <c r="GH28" s="335"/>
      <c r="GI28" s="335"/>
      <c r="GJ28" s="335"/>
      <c r="GK28" s="335"/>
      <c r="GL28" s="335"/>
      <c r="GM28" s="335"/>
      <c r="GN28" s="335"/>
      <c r="GO28" s="335"/>
      <c r="GP28" s="335"/>
      <c r="GQ28" s="335"/>
      <c r="GR28" s="335"/>
      <c r="GS28" s="335"/>
      <c r="GT28" s="335"/>
      <c r="GU28" s="335"/>
      <c r="GV28" s="336"/>
      <c r="GW28" s="189"/>
      <c r="GX28" s="519"/>
      <c r="GY28" s="45"/>
      <c r="GZ28" s="38" t="s">
        <v>50</v>
      </c>
      <c r="HA28" s="38" t="b">
        <v>0</v>
      </c>
      <c r="HB28" s="59">
        <f>IF(HA28=TRUE,G25,0)</f>
        <v>0</v>
      </c>
      <c r="HC28" s="53" t="str">
        <f>IF(HB28=0,"",HB28)</f>
        <v/>
      </c>
      <c r="HD28" s="53" t="str">
        <f>IF(HC29="",""," / ")</f>
        <v xml:space="preserve"> / </v>
      </c>
      <c r="HE28" s="53" t="str">
        <f>IF(HB28=0,"",1)</f>
        <v/>
      </c>
      <c r="HF28" s="442" t="str">
        <f>CONCATENATE(HC28,HD28,HC29,HD29,HC31,HD31,HC32,HD32)</f>
        <v xml:space="preserve"> / Arrendado</v>
      </c>
      <c r="HH28" s="38" t="b">
        <v>1</v>
      </c>
      <c r="HI28" s="38" t="str">
        <f>IF(HH28=TRUE,AA166,"")</f>
        <v>Habitable con intervencion</v>
      </c>
      <c r="HJ28" s="53" t="str">
        <f t="shared" ref="HJ28" si="10">IF(HI28="",""," / ")</f>
        <v xml:space="preserve"> / </v>
      </c>
      <c r="HK28" s="472"/>
      <c r="HL28" s="38" t="b">
        <v>1</v>
      </c>
      <c r="HM28" s="38" t="e">
        <f>IF(HL28=TRUE,#REF!,"")</f>
        <v>#REF!</v>
      </c>
      <c r="HN28" s="53" t="e">
        <f t="shared" ref="HN28:HN29" si="11">IF(HM28="",""," / ")</f>
        <v>#REF!</v>
      </c>
      <c r="HO28" s="472"/>
      <c r="HP28" s="63"/>
      <c r="HQ28" s="63"/>
      <c r="HS28" s="38" t="b">
        <v>0</v>
      </c>
      <c r="HT28" s="38">
        <f>IF(HS28=TRUE,FN79,0)</f>
        <v>0</v>
      </c>
      <c r="HU28" s="38" t="str">
        <f t="shared" si="1"/>
        <v/>
      </c>
      <c r="HV28" s="38" t="str">
        <f>IF(HT28="Símbolos Gráficos"," / ","")</f>
        <v/>
      </c>
      <c r="HX28" s="498"/>
      <c r="HZ28" s="38" t="b">
        <v>0</v>
      </c>
      <c r="IA28" s="38" t="str">
        <f>IF(HZ28=TRUE,FL118,"")</f>
        <v/>
      </c>
      <c r="IB28" s="38" t="str">
        <f>IF(IA28="Falta de Mantenimiento"," / ","")</f>
        <v/>
      </c>
      <c r="IC28" s="442"/>
      <c r="IE28" s="37"/>
      <c r="IF28" s="66"/>
    </row>
    <row r="29" spans="1:272" ht="13.5" customHeight="1" x14ac:dyDescent="0.2">
      <c r="A29" s="389">
        <f>HL9</f>
        <v>2</v>
      </c>
      <c r="B29" s="389"/>
      <c r="C29" s="389"/>
      <c r="D29" s="497"/>
      <c r="E29" s="186"/>
      <c r="F29" s="260" t="s">
        <v>59</v>
      </c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D29" s="260"/>
      <c r="BE29" s="260"/>
      <c r="BF29" s="260"/>
      <c r="BG29" s="260"/>
      <c r="BH29" s="260"/>
      <c r="BI29" s="260"/>
      <c r="BJ29" s="260"/>
      <c r="BK29" s="260"/>
      <c r="BL29" s="260"/>
      <c r="BM29" s="260"/>
      <c r="BN29" s="260"/>
      <c r="BO29" s="260"/>
      <c r="BP29" s="260"/>
      <c r="BQ29" s="260"/>
      <c r="BR29" s="260"/>
      <c r="BS29" s="260"/>
      <c r="BT29" s="260"/>
      <c r="BU29" s="260"/>
      <c r="BV29" s="260"/>
      <c r="BW29" s="260"/>
      <c r="BX29" s="260"/>
      <c r="BY29" s="260"/>
      <c r="BZ29" s="260"/>
      <c r="CA29" s="260"/>
      <c r="CB29" s="260"/>
      <c r="CC29" s="260"/>
      <c r="CD29" s="260"/>
      <c r="CE29" s="260"/>
      <c r="CF29" s="260"/>
      <c r="CG29" s="260"/>
      <c r="CH29" s="260"/>
      <c r="CI29" s="260"/>
      <c r="CJ29" s="260"/>
      <c r="CK29" s="260"/>
      <c r="CL29" s="260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 t="s">
        <v>60</v>
      </c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515"/>
      <c r="EP29" s="515"/>
      <c r="EQ29" s="334"/>
      <c r="ER29" s="335"/>
      <c r="ES29" s="335"/>
      <c r="ET29" s="335"/>
      <c r="EU29" s="335"/>
      <c r="EV29" s="335"/>
      <c r="EW29" s="335"/>
      <c r="EX29" s="335"/>
      <c r="EY29" s="335"/>
      <c r="EZ29" s="335"/>
      <c r="FA29" s="335"/>
      <c r="FB29" s="335"/>
      <c r="FC29" s="335"/>
      <c r="FD29" s="335"/>
      <c r="FE29" s="335"/>
      <c r="FF29" s="335"/>
      <c r="FG29" s="335"/>
      <c r="FH29" s="335"/>
      <c r="FI29" s="335"/>
      <c r="FJ29" s="335"/>
      <c r="FK29" s="335"/>
      <c r="FL29" s="335"/>
      <c r="FM29" s="335"/>
      <c r="FN29" s="335"/>
      <c r="FO29" s="335"/>
      <c r="FP29" s="335"/>
      <c r="FQ29" s="335"/>
      <c r="FR29" s="335"/>
      <c r="FS29" s="335"/>
      <c r="FT29" s="335"/>
      <c r="FU29" s="335"/>
      <c r="FV29" s="335"/>
      <c r="FW29" s="335"/>
      <c r="FX29" s="335"/>
      <c r="FY29" s="335"/>
      <c r="FZ29" s="335"/>
      <c r="GA29" s="335"/>
      <c r="GB29" s="335"/>
      <c r="GC29" s="335"/>
      <c r="GD29" s="335"/>
      <c r="GE29" s="335"/>
      <c r="GF29" s="335"/>
      <c r="GG29" s="335"/>
      <c r="GH29" s="335"/>
      <c r="GI29" s="335"/>
      <c r="GJ29" s="335"/>
      <c r="GK29" s="335"/>
      <c r="GL29" s="335"/>
      <c r="GM29" s="335"/>
      <c r="GN29" s="335"/>
      <c r="GO29" s="335"/>
      <c r="GP29" s="335"/>
      <c r="GQ29" s="335"/>
      <c r="GR29" s="335"/>
      <c r="GS29" s="335"/>
      <c r="GT29" s="335"/>
      <c r="GU29" s="335"/>
      <c r="GV29" s="336"/>
      <c r="GW29" s="189"/>
      <c r="GX29" s="519"/>
      <c r="GY29" s="45"/>
      <c r="HA29" s="38" t="b">
        <v>1</v>
      </c>
      <c r="HB29" s="59" t="str">
        <f>IF(HA29=TRUE,Z25,0)</f>
        <v>Arrendado</v>
      </c>
      <c r="HC29" s="53" t="str">
        <f>IF(HB29=0,"",HB29)</f>
        <v>Arrendado</v>
      </c>
      <c r="HD29" s="53" t="str">
        <f>IF(HC31="",""," / ")</f>
        <v/>
      </c>
      <c r="HE29" s="53">
        <f t="shared" ref="HE29:HE32" si="12">IF(HB29=0,"",1)</f>
        <v>1</v>
      </c>
      <c r="HF29" s="442"/>
      <c r="HH29" s="38" t="b">
        <v>0</v>
      </c>
      <c r="HI29" s="38" t="str">
        <f>IF(HH29=TRUE,G171,"")</f>
        <v/>
      </c>
      <c r="HJ29" s="53"/>
      <c r="HK29" s="472"/>
      <c r="HL29" s="38" t="b">
        <v>1</v>
      </c>
      <c r="HM29" s="38">
        <f>IF(HL29=TRUE,AC171,"")</f>
        <v>0</v>
      </c>
      <c r="HN29" s="53" t="str">
        <f t="shared" si="11"/>
        <v xml:space="preserve"> / </v>
      </c>
      <c r="HO29" s="472"/>
      <c r="HP29" s="63"/>
      <c r="HQ29" s="63"/>
      <c r="HU29" s="38" t="str">
        <f t="shared" si="1"/>
        <v/>
      </c>
      <c r="HV29" s="3"/>
      <c r="HW29" s="3"/>
      <c r="HX29" s="498"/>
      <c r="IC29" s="442"/>
      <c r="IE29" s="37"/>
      <c r="IF29" s="66"/>
      <c r="IG29" s="37"/>
      <c r="IH29" s="37"/>
      <c r="II29" s="37"/>
    </row>
    <row r="30" spans="1:272" ht="4.5" customHeight="1" x14ac:dyDescent="0.2">
      <c r="D30" s="497"/>
      <c r="E30" s="186"/>
      <c r="F30" s="169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1"/>
      <c r="EO30" s="515"/>
      <c r="EP30" s="515"/>
      <c r="EQ30" s="334"/>
      <c r="ER30" s="335"/>
      <c r="ES30" s="335"/>
      <c r="ET30" s="335"/>
      <c r="EU30" s="335"/>
      <c r="EV30" s="335"/>
      <c r="EW30" s="335"/>
      <c r="EX30" s="335"/>
      <c r="EY30" s="335"/>
      <c r="EZ30" s="335"/>
      <c r="FA30" s="335"/>
      <c r="FB30" s="335"/>
      <c r="FC30" s="335"/>
      <c r="FD30" s="335"/>
      <c r="FE30" s="335"/>
      <c r="FF30" s="335"/>
      <c r="FG30" s="335"/>
      <c r="FH30" s="335"/>
      <c r="FI30" s="335"/>
      <c r="FJ30" s="335"/>
      <c r="FK30" s="335"/>
      <c r="FL30" s="335"/>
      <c r="FM30" s="335"/>
      <c r="FN30" s="335"/>
      <c r="FO30" s="335"/>
      <c r="FP30" s="335"/>
      <c r="FQ30" s="335"/>
      <c r="FR30" s="335"/>
      <c r="FS30" s="335"/>
      <c r="FT30" s="335"/>
      <c r="FU30" s="335"/>
      <c r="FV30" s="335"/>
      <c r="FW30" s="335"/>
      <c r="FX30" s="335"/>
      <c r="FY30" s="335"/>
      <c r="FZ30" s="335"/>
      <c r="GA30" s="335"/>
      <c r="GB30" s="335"/>
      <c r="GC30" s="335"/>
      <c r="GD30" s="335"/>
      <c r="GE30" s="335"/>
      <c r="GF30" s="335"/>
      <c r="GG30" s="335"/>
      <c r="GH30" s="335"/>
      <c r="GI30" s="335"/>
      <c r="GJ30" s="335"/>
      <c r="GK30" s="335"/>
      <c r="GL30" s="335"/>
      <c r="GM30" s="335"/>
      <c r="GN30" s="335"/>
      <c r="GO30" s="335"/>
      <c r="GP30" s="335"/>
      <c r="GQ30" s="335"/>
      <c r="GR30" s="335"/>
      <c r="GS30" s="335"/>
      <c r="GT30" s="335"/>
      <c r="GU30" s="335"/>
      <c r="GV30" s="336"/>
      <c r="GW30" s="189"/>
      <c r="GX30" s="519"/>
      <c r="GY30" s="45"/>
      <c r="HD30" s="53"/>
      <c r="HE30" s="53"/>
      <c r="HF30" s="442"/>
      <c r="HK30" s="472"/>
      <c r="HN30" s="53"/>
      <c r="HO30" s="472"/>
      <c r="HP30" s="63"/>
      <c r="HQ30" s="63"/>
      <c r="HU30" s="38" t="str">
        <f t="shared" si="1"/>
        <v/>
      </c>
      <c r="HV30" s="38" t="str">
        <f>IF(HT30="Agarraderas, bordillos y pasamanos",1,"")</f>
        <v/>
      </c>
      <c r="HX30" s="498"/>
      <c r="IB30" s="38" t="str">
        <f t="shared" si="6"/>
        <v/>
      </c>
      <c r="IC30" s="442"/>
      <c r="IE30" s="37"/>
      <c r="IF30" s="66"/>
      <c r="IG30" s="37"/>
      <c r="IH30" s="37"/>
      <c r="II30" s="37"/>
    </row>
    <row r="31" spans="1:272" ht="9.75" customHeight="1" thickBot="1" x14ac:dyDescent="0.25">
      <c r="D31" s="497"/>
      <c r="E31" s="186"/>
      <c r="F31" s="172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443" t="s">
        <v>61</v>
      </c>
      <c r="DC31" s="444"/>
      <c r="DD31" s="444"/>
      <c r="DE31" s="445"/>
      <c r="DF31" s="132"/>
      <c r="DG31" s="446" t="s">
        <v>62</v>
      </c>
      <c r="DH31" s="447"/>
      <c r="DI31" s="447"/>
      <c r="DJ31" s="447"/>
      <c r="DK31" s="447"/>
      <c r="DL31" s="447"/>
      <c r="DM31" s="447"/>
      <c r="DN31" s="447"/>
      <c r="DO31" s="447"/>
      <c r="DP31" s="447"/>
      <c r="DQ31" s="447"/>
      <c r="DR31" s="447"/>
      <c r="DS31" s="447"/>
      <c r="DT31" s="447"/>
      <c r="DU31" s="447"/>
      <c r="DV31" s="447"/>
      <c r="DW31" s="447"/>
      <c r="DX31" s="447"/>
      <c r="DY31" s="448"/>
      <c r="DZ31" s="173"/>
      <c r="EA31" s="449"/>
      <c r="EB31" s="450"/>
      <c r="EC31" s="450"/>
      <c r="ED31" s="450"/>
      <c r="EE31" s="450"/>
      <c r="EF31" s="450"/>
      <c r="EG31" s="450"/>
      <c r="EH31" s="450"/>
      <c r="EI31" s="450"/>
      <c r="EJ31" s="450"/>
      <c r="EK31" s="450"/>
      <c r="EL31" s="450"/>
      <c r="EM31" s="451"/>
      <c r="EN31" s="174"/>
      <c r="EO31" s="515"/>
      <c r="EP31" s="515"/>
      <c r="EQ31" s="337"/>
      <c r="ER31" s="338"/>
      <c r="ES31" s="338"/>
      <c r="ET31" s="338"/>
      <c r="EU31" s="338"/>
      <c r="EV31" s="338"/>
      <c r="EW31" s="338"/>
      <c r="EX31" s="338"/>
      <c r="EY31" s="338"/>
      <c r="EZ31" s="338"/>
      <c r="FA31" s="338"/>
      <c r="FB31" s="338"/>
      <c r="FC31" s="338"/>
      <c r="FD31" s="338"/>
      <c r="FE31" s="338"/>
      <c r="FF31" s="338"/>
      <c r="FG31" s="338"/>
      <c r="FH31" s="338"/>
      <c r="FI31" s="338"/>
      <c r="FJ31" s="338"/>
      <c r="FK31" s="338"/>
      <c r="FL31" s="338"/>
      <c r="FM31" s="338"/>
      <c r="FN31" s="338"/>
      <c r="FO31" s="338"/>
      <c r="FP31" s="338"/>
      <c r="FQ31" s="338"/>
      <c r="FR31" s="338"/>
      <c r="FS31" s="338"/>
      <c r="FT31" s="338"/>
      <c r="FU31" s="338"/>
      <c r="FV31" s="338"/>
      <c r="FW31" s="338"/>
      <c r="FX31" s="338"/>
      <c r="FY31" s="338"/>
      <c r="FZ31" s="338"/>
      <c r="GA31" s="338"/>
      <c r="GB31" s="338"/>
      <c r="GC31" s="338"/>
      <c r="GD31" s="338"/>
      <c r="GE31" s="338"/>
      <c r="GF31" s="338"/>
      <c r="GG31" s="338"/>
      <c r="GH31" s="338"/>
      <c r="GI31" s="338"/>
      <c r="GJ31" s="338"/>
      <c r="GK31" s="338"/>
      <c r="GL31" s="338"/>
      <c r="GM31" s="338"/>
      <c r="GN31" s="338"/>
      <c r="GO31" s="338"/>
      <c r="GP31" s="338"/>
      <c r="GQ31" s="338"/>
      <c r="GR31" s="338"/>
      <c r="GS31" s="338"/>
      <c r="GT31" s="338"/>
      <c r="GU31" s="338"/>
      <c r="GV31" s="339"/>
      <c r="GW31" s="189"/>
      <c r="GX31" s="519"/>
      <c r="GY31" s="45"/>
      <c r="HA31" s="38" t="b">
        <v>0</v>
      </c>
      <c r="HB31" s="59">
        <f>IF(HA31=TRUE,BE25,0)</f>
        <v>0</v>
      </c>
      <c r="HC31" s="53" t="str">
        <f>IF(HB31=0,"",HB31)</f>
        <v/>
      </c>
      <c r="HD31" s="53" t="str">
        <f>IF(HC32="",""," / ")</f>
        <v/>
      </c>
      <c r="HE31" s="53" t="str">
        <f t="shared" si="12"/>
        <v/>
      </c>
      <c r="HF31" s="442"/>
      <c r="HK31" s="472"/>
      <c r="HL31" s="38" t="b">
        <v>1</v>
      </c>
      <c r="HM31" s="38">
        <f>IF(HL31=TRUE,AC176,"")</f>
        <v>0</v>
      </c>
      <c r="HN31" s="53"/>
      <c r="HO31" s="472"/>
      <c r="HP31" s="63"/>
      <c r="HQ31" s="63"/>
      <c r="HS31" s="38" t="b">
        <v>0</v>
      </c>
      <c r="HT31" s="38">
        <f>IF(HS31=TRUE,FN84,0)</f>
        <v>0</v>
      </c>
      <c r="HU31" s="38" t="str">
        <f t="shared" si="1"/>
        <v/>
      </c>
      <c r="HV31" s="38" t="str">
        <f>IF(HT31="Dormitorios"," / ","")</f>
        <v/>
      </c>
      <c r="HX31" s="498"/>
      <c r="HZ31" s="38" t="b">
        <v>1</v>
      </c>
      <c r="IA31" s="38">
        <f>IF(HZ31=TRUE,FL123,"")</f>
        <v>0</v>
      </c>
      <c r="IB31" s="38" t="str">
        <f>IF(IA31="Abandono"," / ","")</f>
        <v/>
      </c>
      <c r="IC31" s="442"/>
      <c r="IE31" s="37"/>
      <c r="IF31" s="66"/>
      <c r="IG31" s="142" t="s">
        <v>63</v>
      </c>
      <c r="IH31" s="37"/>
      <c r="II31" s="37"/>
    </row>
    <row r="32" spans="1:272" ht="13.5" customHeight="1" thickBot="1" x14ac:dyDescent="0.25">
      <c r="D32" s="497"/>
      <c r="E32" s="186"/>
      <c r="F32" s="172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EN32" s="174"/>
      <c r="EO32" s="515"/>
      <c r="EP32" s="515"/>
      <c r="EQ32" s="462" t="s">
        <v>64</v>
      </c>
      <c r="ER32" s="463"/>
      <c r="ES32" s="463"/>
      <c r="ET32" s="463"/>
      <c r="EU32" s="463"/>
      <c r="EV32" s="463"/>
      <c r="EW32" s="463"/>
      <c r="EX32" s="463"/>
      <c r="EY32" s="463"/>
      <c r="EZ32" s="463"/>
      <c r="FA32" s="463"/>
      <c r="FB32" s="463"/>
      <c r="FC32" s="463"/>
      <c r="FD32" s="463"/>
      <c r="FE32" s="463"/>
      <c r="FF32" s="463"/>
      <c r="FG32" s="463"/>
      <c r="FH32" s="463"/>
      <c r="FI32" s="463"/>
      <c r="FJ32" s="463"/>
      <c r="FK32" s="463"/>
      <c r="FL32" s="463"/>
      <c r="FM32" s="463"/>
      <c r="FN32" s="463"/>
      <c r="FO32" s="463"/>
      <c r="FP32" s="463"/>
      <c r="FQ32" s="463"/>
      <c r="FR32" s="463"/>
      <c r="FS32" s="463"/>
      <c r="FT32" s="463"/>
      <c r="FU32" s="463"/>
      <c r="FV32" s="463"/>
      <c r="FW32" s="463"/>
      <c r="FX32" s="463"/>
      <c r="FY32" s="463"/>
      <c r="FZ32" s="463"/>
      <c r="GA32" s="463"/>
      <c r="GB32" s="463"/>
      <c r="GC32" s="463"/>
      <c r="GD32" s="463"/>
      <c r="GE32" s="463"/>
      <c r="GF32" s="463"/>
      <c r="GG32" s="463"/>
      <c r="GH32" s="463"/>
      <c r="GI32" s="463"/>
      <c r="GJ32" s="463"/>
      <c r="GK32" s="463"/>
      <c r="GL32" s="463"/>
      <c r="GM32" s="463"/>
      <c r="GN32" s="463"/>
      <c r="GO32" s="463"/>
      <c r="GP32" s="463"/>
      <c r="GQ32" s="463"/>
      <c r="GR32" s="463"/>
      <c r="GS32" s="463"/>
      <c r="GT32" s="463"/>
      <c r="GU32" s="463"/>
      <c r="GV32" s="464"/>
      <c r="GW32" s="189"/>
      <c r="GX32" s="519"/>
      <c r="GY32" s="45"/>
      <c r="HA32" s="38" t="b">
        <v>0</v>
      </c>
      <c r="HB32" s="59">
        <f>IF(HA32=TRUE,CJ25,0)</f>
        <v>0</v>
      </c>
      <c r="HC32" s="53" t="str">
        <f>IF(HB32=0,"",HB32)</f>
        <v/>
      </c>
      <c r="HD32" s="53"/>
      <c r="HE32" s="53" t="str">
        <f t="shared" si="12"/>
        <v/>
      </c>
      <c r="HF32" s="442"/>
      <c r="HK32" s="472"/>
      <c r="HO32" s="472"/>
      <c r="HP32" s="63"/>
      <c r="HQ32" s="63"/>
      <c r="HU32" s="38" t="str">
        <f t="shared" si="1"/>
        <v/>
      </c>
      <c r="HV32" s="3"/>
      <c r="HW32" s="3"/>
      <c r="HX32" s="498"/>
      <c r="IC32" s="442"/>
      <c r="IE32" s="37"/>
      <c r="IF32" s="66"/>
      <c r="IG32" s="141">
        <v>1</v>
      </c>
      <c r="IH32" s="39">
        <f>L32</f>
        <v>0</v>
      </c>
      <c r="II32" s="41" t="str">
        <f>IF(IH32=0,"",IH32)</f>
        <v/>
      </c>
      <c r="IJ32" s="40">
        <f>X32</f>
        <v>0</v>
      </c>
      <c r="IK32" s="41" t="str">
        <f>IF(IJ32=0,""," / ")</f>
        <v/>
      </c>
      <c r="IL32" s="41" t="str">
        <f>IF(IJ32=0,"",IJ32)</f>
        <v/>
      </c>
      <c r="IM32" s="67">
        <f>AK32</f>
        <v>0</v>
      </c>
      <c r="IN32" s="41" t="str">
        <f>IF(IM32=0,""," / ")</f>
        <v/>
      </c>
      <c r="IO32" s="41" t="str">
        <f>IF(IM32=0,"",IM32)</f>
        <v/>
      </c>
      <c r="IP32" s="67">
        <f>AY32</f>
        <v>0</v>
      </c>
      <c r="IQ32" s="41" t="str">
        <f>IF(IP32=0,""," / ")</f>
        <v/>
      </c>
      <c r="IR32" s="41" t="str">
        <f>IF(IP32=0,"",IP32)</f>
        <v/>
      </c>
      <c r="IS32" s="67">
        <f>BM32</f>
        <v>0</v>
      </c>
      <c r="IT32" s="41" t="str">
        <f>IF(IS32=0,""," / ")</f>
        <v/>
      </c>
      <c r="IU32" s="41" t="str">
        <f>IF(IS32=0,"",IS32)</f>
        <v/>
      </c>
      <c r="IV32" s="67">
        <f>BZ32</f>
        <v>0</v>
      </c>
      <c r="IW32" s="41" t="str">
        <f>IF(IV32=0,""," / ")</f>
        <v/>
      </c>
      <c r="IX32" s="41" t="str">
        <f>IF(IV32=0,"",IV32)</f>
        <v/>
      </c>
      <c r="IY32" s="67" t="str">
        <f>DB33</f>
        <v>2.2.2</v>
      </c>
      <c r="IZ32" s="41" t="str">
        <f>IF(IY32=0,""," / ")</f>
        <v xml:space="preserve"> / </v>
      </c>
      <c r="JA32" s="41" t="str">
        <f>IF(IY32=0,"",IY32)</f>
        <v>2.2.2</v>
      </c>
      <c r="JB32" s="67">
        <f>DO33</f>
        <v>0</v>
      </c>
      <c r="JC32" s="41" t="str">
        <f>IF(JB32=0,""," / ")</f>
        <v/>
      </c>
      <c r="JD32" s="41" t="str">
        <f>IF(JB32=0,"",JB32)</f>
        <v/>
      </c>
      <c r="JE32" s="67">
        <f>EB33</f>
        <v>0</v>
      </c>
      <c r="JF32" s="41" t="str">
        <f>IF(JE32=0,""," / ")</f>
        <v/>
      </c>
      <c r="JG32" s="41" t="str">
        <f>IF(JE32=0,"",JE32)</f>
        <v/>
      </c>
      <c r="JH32" s="67" t="e">
        <f>#REF!</f>
        <v>#REF!</v>
      </c>
      <c r="JI32" s="41" t="e">
        <f>IF(JH32=0,""," / ")</f>
        <v>#REF!</v>
      </c>
      <c r="JJ32" s="42" t="e">
        <f>IF(JH32=0,"",JH32)</f>
        <v>#REF!</v>
      </c>
      <c r="JK32" s="68" t="e">
        <f>CONCATENATE(II32,IK32,IL32,IN32,IO32,IQ32,IR32,IT32,IU32,IW32,IX32,IZ32,JA32,JC32,JD32,JF32,JG32,JI32,JJ32)</f>
        <v>#REF!</v>
      </c>
      <c r="JL32" s="69" t="s">
        <v>65</v>
      </c>
    </row>
    <row r="33" spans="4:272" ht="13.5" customHeight="1" thickBot="1" x14ac:dyDescent="0.25">
      <c r="D33" s="497"/>
      <c r="E33" s="186"/>
      <c r="F33" s="172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443" t="s">
        <v>66</v>
      </c>
      <c r="DC33" s="444"/>
      <c r="DD33" s="444"/>
      <c r="DE33" s="445"/>
      <c r="DF33" s="132"/>
      <c r="DG33" s="446" t="s">
        <v>67</v>
      </c>
      <c r="DH33" s="447"/>
      <c r="DI33" s="447"/>
      <c r="DJ33" s="447"/>
      <c r="DK33" s="447"/>
      <c r="DL33" s="447"/>
      <c r="DM33" s="447"/>
      <c r="DN33" s="447"/>
      <c r="DO33" s="447"/>
      <c r="DP33" s="447"/>
      <c r="DQ33" s="447"/>
      <c r="DR33" s="447"/>
      <c r="DS33" s="447"/>
      <c r="DT33" s="447"/>
      <c r="DU33" s="447"/>
      <c r="DV33" s="447"/>
      <c r="DW33" s="447"/>
      <c r="DX33" s="447"/>
      <c r="DY33" s="448"/>
      <c r="DZ33" s="173"/>
      <c r="EA33" s="455"/>
      <c r="EB33" s="456"/>
      <c r="EC33" s="456"/>
      <c r="ED33" s="456"/>
      <c r="EE33" s="456"/>
      <c r="EF33" s="456"/>
      <c r="EG33" s="456"/>
      <c r="EH33" s="456"/>
      <c r="EI33" s="456"/>
      <c r="EJ33" s="456"/>
      <c r="EK33" s="456"/>
      <c r="EL33" s="456"/>
      <c r="EM33" s="457"/>
      <c r="EN33" s="174"/>
      <c r="EO33" s="515"/>
      <c r="EP33" s="515"/>
      <c r="EQ33" s="286"/>
      <c r="ER33" s="287"/>
      <c r="ES33" s="287"/>
      <c r="ET33" s="287"/>
      <c r="EU33" s="287"/>
      <c r="EV33" s="287"/>
      <c r="EW33" s="287"/>
      <c r="EX33" s="287"/>
      <c r="EY33" s="287"/>
      <c r="EZ33" s="287"/>
      <c r="FA33" s="287"/>
      <c r="FB33" s="287"/>
      <c r="FC33" s="287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7"/>
      <c r="FU33" s="287"/>
      <c r="FV33" s="287"/>
      <c r="FW33" s="287"/>
      <c r="FX33" s="287"/>
      <c r="FY33" s="287"/>
      <c r="FZ33" s="287"/>
      <c r="GA33" s="287"/>
      <c r="GB33" s="287"/>
      <c r="GC33" s="287"/>
      <c r="GD33" s="287"/>
      <c r="GE33" s="287"/>
      <c r="GF33" s="287"/>
      <c r="GG33" s="287"/>
      <c r="GH33" s="287"/>
      <c r="GI33" s="287"/>
      <c r="GJ33" s="287"/>
      <c r="GK33" s="287"/>
      <c r="GL33" s="287"/>
      <c r="GM33" s="287"/>
      <c r="GN33" s="287"/>
      <c r="GO33" s="287"/>
      <c r="GP33" s="287"/>
      <c r="GQ33" s="287"/>
      <c r="GR33" s="287"/>
      <c r="GS33" s="287"/>
      <c r="GT33" s="287"/>
      <c r="GU33" s="287"/>
      <c r="GV33" s="288"/>
      <c r="GW33" s="189"/>
      <c r="GX33" s="519"/>
      <c r="GY33" s="45"/>
      <c r="HE33" s="38">
        <f>SUM(HE28:HE32)</f>
        <v>1</v>
      </c>
      <c r="HK33" s="473"/>
      <c r="HO33" s="473"/>
      <c r="HP33" s="63"/>
      <c r="HQ33" s="63"/>
      <c r="HS33" s="38" t="b">
        <v>0</v>
      </c>
      <c r="HT33" s="38">
        <f>IF(HS33=TRUE,FZ69,0)</f>
        <v>0</v>
      </c>
      <c r="HU33" s="38" t="str">
        <f t="shared" si="1"/>
        <v/>
      </c>
      <c r="HV33" s="38" t="str">
        <f>IF(HT33="Área higiénico sanitaria"," / ","")</f>
        <v/>
      </c>
      <c r="HX33" s="498"/>
      <c r="HZ33" s="38" t="b">
        <v>0</v>
      </c>
      <c r="IA33" s="38" t="str">
        <f>IF(HZ33=TRUE,GE108,"")</f>
        <v/>
      </c>
      <c r="IB33" s="38" t="str">
        <f>IF(IA33="Conflicto de Tenencia"," / ","")</f>
        <v/>
      </c>
      <c r="IC33" s="442"/>
      <c r="IE33" s="37"/>
      <c r="IF33" s="66"/>
      <c r="IG33" s="141">
        <v>2</v>
      </c>
      <c r="IH33" s="141">
        <f t="shared" ref="IH33:IH41" si="13">L33</f>
        <v>0</v>
      </c>
      <c r="II33" s="41" t="str">
        <f t="shared" ref="II33:II41" si="14">IF(IH33=0,"",IH33)</f>
        <v/>
      </c>
      <c r="IJ33" s="40">
        <f t="shared" ref="IJ33:IJ41" si="15">X33</f>
        <v>0</v>
      </c>
      <c r="IK33" s="41" t="str">
        <f t="shared" ref="IK33:IK41" si="16">IF(IJ33=0,""," / ")</f>
        <v/>
      </c>
      <c r="IL33" s="41" t="str">
        <f t="shared" ref="IL33:IL41" si="17">IF(IJ33=0,"",IJ33)</f>
        <v/>
      </c>
      <c r="IM33" s="67">
        <f t="shared" ref="IM33:IM41" si="18">AK33</f>
        <v>0</v>
      </c>
      <c r="IN33" s="41" t="str">
        <f t="shared" ref="IN33:IN41" si="19">IF(IM33=0,""," / ")</f>
        <v/>
      </c>
      <c r="IO33" s="41" t="str">
        <f t="shared" ref="IO33:IO41" si="20">IF(IM33=0,"",IM33)</f>
        <v/>
      </c>
      <c r="IP33" s="67">
        <f t="shared" ref="IP33:IP41" si="21">AY33</f>
        <v>0</v>
      </c>
      <c r="IQ33" s="41" t="str">
        <f t="shared" ref="IQ33:IQ41" si="22">IF(IP33=0,""," / ")</f>
        <v/>
      </c>
      <c r="IR33" s="41" t="str">
        <f t="shared" ref="IR33:IR41" si="23">IF(IP33=0,"",IP33)</f>
        <v/>
      </c>
      <c r="IS33" s="67">
        <f t="shared" ref="IS33:IS41" si="24">BM33</f>
        <v>0</v>
      </c>
      <c r="IT33" s="41" t="str">
        <f t="shared" ref="IT33:IT41" si="25">IF(IS33=0,""," / ")</f>
        <v/>
      </c>
      <c r="IU33" s="41" t="str">
        <f t="shared" ref="IU33:IU41" si="26">IF(IS33=0,"",IS33)</f>
        <v/>
      </c>
      <c r="IV33" s="67">
        <f t="shared" ref="IV33:IV41" si="27">BZ33</f>
        <v>0</v>
      </c>
      <c r="IW33" s="41" t="str">
        <f t="shared" ref="IW33:IW41" si="28">IF(IV33=0,""," / ")</f>
        <v/>
      </c>
      <c r="IX33" s="41" t="str">
        <f t="shared" ref="IX33:IX41" si="29">IF(IV33=0,"",IV33)</f>
        <v/>
      </c>
      <c r="IY33" s="67" t="str">
        <f>DB34</f>
        <v>2.2.3</v>
      </c>
      <c r="IZ33" s="41" t="str">
        <f t="shared" ref="IZ33:IZ41" si="30">IF(IY33=0,""," / ")</f>
        <v xml:space="preserve"> / </v>
      </c>
      <c r="JA33" s="41" t="str">
        <f t="shared" ref="JA33:JA41" si="31">IF(IY33=0,"",IY33)</f>
        <v>2.2.3</v>
      </c>
      <c r="JB33" s="67">
        <f>DO34</f>
        <v>0</v>
      </c>
      <c r="JC33" s="41" t="str">
        <f t="shared" ref="JC33:JC41" si="32">IF(JB33=0,""," / ")</f>
        <v/>
      </c>
      <c r="JD33" s="41" t="str">
        <f t="shared" ref="JD33:JD41" si="33">IF(JB33=0,"",JB33)</f>
        <v/>
      </c>
      <c r="JE33" s="67">
        <f>EB34</f>
        <v>0</v>
      </c>
      <c r="JF33" s="41" t="str">
        <f t="shared" ref="JF33:JF41" si="34">IF(JE33=0,""," / ")</f>
        <v/>
      </c>
      <c r="JG33" s="41" t="str">
        <f t="shared" ref="JG33:JG41" si="35">IF(JE33=0,"",JE33)</f>
        <v/>
      </c>
      <c r="JH33" s="67" t="e">
        <f>#REF!</f>
        <v>#REF!</v>
      </c>
      <c r="JI33" s="41" t="e">
        <f t="shared" ref="JI33:JI41" si="36">IF(JH33=0,""," / ")</f>
        <v>#REF!</v>
      </c>
      <c r="JJ33" s="41" t="e">
        <f t="shared" ref="JJ33:JJ41" si="37">IF(JH33=0,"",JH33)</f>
        <v>#REF!</v>
      </c>
      <c r="JK33" s="68" t="e">
        <f t="shared" ref="JK33:JK41" si="38">CONCATENATE(II33,IK33,IL33,IN33,IO33,IQ33,IR33,IT33,IU33,IW33,IX33,IZ33,JA33,JC33,JD33,JF33,JG33,JI33,JJ33)</f>
        <v>#REF!</v>
      </c>
      <c r="JL33" s="69" t="s">
        <v>68</v>
      </c>
    </row>
    <row r="34" spans="4:272" ht="12.75" customHeight="1" thickBot="1" x14ac:dyDescent="0.25">
      <c r="D34" s="497"/>
      <c r="E34" s="186"/>
      <c r="F34" s="172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443" t="s">
        <v>69</v>
      </c>
      <c r="DC34" s="444"/>
      <c r="DD34" s="444"/>
      <c r="DE34" s="445"/>
      <c r="DF34" s="133"/>
      <c r="DG34" s="446" t="s">
        <v>70</v>
      </c>
      <c r="DH34" s="447"/>
      <c r="DI34" s="447"/>
      <c r="DJ34" s="447"/>
      <c r="DK34" s="447"/>
      <c r="DL34" s="447"/>
      <c r="DM34" s="447"/>
      <c r="DN34" s="447"/>
      <c r="DO34" s="447"/>
      <c r="DP34" s="447"/>
      <c r="DQ34" s="447"/>
      <c r="DR34" s="447"/>
      <c r="DS34" s="447"/>
      <c r="DT34" s="447"/>
      <c r="DU34" s="447"/>
      <c r="DV34" s="447"/>
      <c r="DW34" s="447"/>
      <c r="DX34" s="447"/>
      <c r="DY34" s="448"/>
      <c r="DZ34" s="133"/>
      <c r="EA34" s="455"/>
      <c r="EB34" s="456"/>
      <c r="EC34" s="456"/>
      <c r="ED34" s="456"/>
      <c r="EE34" s="456"/>
      <c r="EF34" s="456"/>
      <c r="EG34" s="456"/>
      <c r="EH34" s="456"/>
      <c r="EI34" s="456"/>
      <c r="EJ34" s="456"/>
      <c r="EK34" s="456"/>
      <c r="EL34" s="456"/>
      <c r="EM34" s="457"/>
      <c r="EN34" s="174"/>
      <c r="EO34" s="515"/>
      <c r="EP34" s="515"/>
      <c r="EQ34" s="289"/>
      <c r="ER34" s="290"/>
      <c r="ES34" s="290"/>
      <c r="ET34" s="290"/>
      <c r="EU34" s="290"/>
      <c r="EV34" s="290"/>
      <c r="EW34" s="290"/>
      <c r="EX34" s="290"/>
      <c r="EY34" s="290"/>
      <c r="EZ34" s="290"/>
      <c r="FA34" s="290"/>
      <c r="FB34" s="290"/>
      <c r="FC34" s="290"/>
      <c r="FD34" s="290"/>
      <c r="FE34" s="290"/>
      <c r="FF34" s="290"/>
      <c r="FG34" s="290"/>
      <c r="FH34" s="290"/>
      <c r="FI34" s="290"/>
      <c r="FJ34" s="290"/>
      <c r="FK34" s="290"/>
      <c r="FL34" s="290"/>
      <c r="FM34" s="290"/>
      <c r="FN34" s="290"/>
      <c r="FO34" s="290"/>
      <c r="FP34" s="290"/>
      <c r="FQ34" s="290"/>
      <c r="FR34" s="290"/>
      <c r="FS34" s="290"/>
      <c r="FT34" s="290"/>
      <c r="FU34" s="290"/>
      <c r="FV34" s="290"/>
      <c r="FW34" s="290"/>
      <c r="FX34" s="290"/>
      <c r="FY34" s="290"/>
      <c r="FZ34" s="290"/>
      <c r="GA34" s="290"/>
      <c r="GB34" s="290"/>
      <c r="GC34" s="290"/>
      <c r="GD34" s="290"/>
      <c r="GE34" s="290"/>
      <c r="GF34" s="290"/>
      <c r="GG34" s="290"/>
      <c r="GH34" s="290"/>
      <c r="GI34" s="290"/>
      <c r="GJ34" s="290"/>
      <c r="GK34" s="290"/>
      <c r="GL34" s="290"/>
      <c r="GM34" s="290"/>
      <c r="GN34" s="290"/>
      <c r="GO34" s="290"/>
      <c r="GP34" s="290"/>
      <c r="GQ34" s="290"/>
      <c r="GR34" s="290"/>
      <c r="GS34" s="290"/>
      <c r="GT34" s="290"/>
      <c r="GU34" s="290"/>
      <c r="GV34" s="291"/>
      <c r="GW34" s="189"/>
      <c r="GX34" s="519"/>
      <c r="GY34" s="45"/>
      <c r="GZ34" s="46" t="str">
        <f>IF(R83=1,"Esquinero","")</f>
        <v>Esquinero</v>
      </c>
      <c r="HA34" s="452" t="s">
        <v>71</v>
      </c>
      <c r="HB34" s="453"/>
      <c r="HC34" s="453"/>
      <c r="HD34" s="38">
        <f>DP15</f>
        <v>0</v>
      </c>
      <c r="HE34" s="38" t="s">
        <v>72</v>
      </c>
      <c r="HH34" s="38" t="s">
        <v>73</v>
      </c>
      <c r="HU34" s="38" t="str">
        <f t="shared" si="1"/>
        <v/>
      </c>
      <c r="HV34" s="3"/>
      <c r="HW34" s="3"/>
      <c r="HX34" s="498"/>
      <c r="IC34" s="442"/>
      <c r="IE34" s="37"/>
      <c r="IF34" s="66"/>
      <c r="IG34" s="141">
        <v>3</v>
      </c>
      <c r="IH34" s="141">
        <f t="shared" si="13"/>
        <v>0</v>
      </c>
      <c r="II34" s="41" t="str">
        <f t="shared" si="14"/>
        <v/>
      </c>
      <c r="IJ34" s="40">
        <f t="shared" si="15"/>
        <v>0</v>
      </c>
      <c r="IK34" s="41" t="str">
        <f t="shared" si="16"/>
        <v/>
      </c>
      <c r="IL34" s="41" t="str">
        <f t="shared" si="17"/>
        <v/>
      </c>
      <c r="IM34" s="67">
        <f t="shared" si="18"/>
        <v>0</v>
      </c>
      <c r="IN34" s="41" t="str">
        <f t="shared" si="19"/>
        <v/>
      </c>
      <c r="IO34" s="41" t="str">
        <f t="shared" si="20"/>
        <v/>
      </c>
      <c r="IP34" s="67">
        <f t="shared" si="21"/>
        <v>0</v>
      </c>
      <c r="IQ34" s="41" t="str">
        <f t="shared" si="22"/>
        <v/>
      </c>
      <c r="IR34" s="41" t="str">
        <f t="shared" si="23"/>
        <v/>
      </c>
      <c r="IS34" s="67">
        <f t="shared" si="24"/>
        <v>0</v>
      </c>
      <c r="IT34" s="41" t="str">
        <f t="shared" si="25"/>
        <v/>
      </c>
      <c r="IU34" s="41" t="str">
        <f t="shared" si="26"/>
        <v/>
      </c>
      <c r="IV34" s="67">
        <f t="shared" si="27"/>
        <v>0</v>
      </c>
      <c r="IW34" s="41" t="str">
        <f t="shared" si="28"/>
        <v/>
      </c>
      <c r="IX34" s="41" t="str">
        <f t="shared" si="29"/>
        <v/>
      </c>
      <c r="IY34" s="67" t="e">
        <f>#REF!</f>
        <v>#REF!</v>
      </c>
      <c r="IZ34" s="41" t="e">
        <f t="shared" si="30"/>
        <v>#REF!</v>
      </c>
      <c r="JA34" s="41" t="e">
        <f t="shared" si="31"/>
        <v>#REF!</v>
      </c>
      <c r="JB34" s="67">
        <f>DO37</f>
        <v>0</v>
      </c>
      <c r="JC34" s="41" t="str">
        <f t="shared" si="32"/>
        <v/>
      </c>
      <c r="JD34" s="41" t="str">
        <f t="shared" si="33"/>
        <v/>
      </c>
      <c r="JE34" s="67">
        <f>EB37</f>
        <v>0</v>
      </c>
      <c r="JF34" s="41" t="str">
        <f t="shared" si="34"/>
        <v/>
      </c>
      <c r="JG34" s="41" t="str">
        <f t="shared" si="35"/>
        <v/>
      </c>
      <c r="JH34" s="67" t="e">
        <f>#REF!</f>
        <v>#REF!</v>
      </c>
      <c r="JI34" s="41" t="e">
        <f t="shared" si="36"/>
        <v>#REF!</v>
      </c>
      <c r="JJ34" s="41" t="e">
        <f t="shared" si="37"/>
        <v>#REF!</v>
      </c>
      <c r="JK34" s="68" t="e">
        <f t="shared" si="38"/>
        <v>#REF!</v>
      </c>
      <c r="JL34" s="69" t="s">
        <v>74</v>
      </c>
    </row>
    <row r="35" spans="4:272" ht="14.25" customHeight="1" thickBot="1" x14ac:dyDescent="0.25">
      <c r="D35" s="497"/>
      <c r="E35" s="186"/>
      <c r="F35" s="172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458"/>
      <c r="DC35" s="458"/>
      <c r="DD35" s="458"/>
      <c r="DE35" s="458"/>
      <c r="DG35" s="459"/>
      <c r="DH35" s="459"/>
      <c r="DI35" s="459"/>
      <c r="DJ35" s="459"/>
      <c r="DK35" s="459"/>
      <c r="DL35" s="459"/>
      <c r="DM35" s="459"/>
      <c r="DN35" s="459"/>
      <c r="DO35" s="459"/>
      <c r="DP35" s="459"/>
      <c r="DQ35" s="459"/>
      <c r="DR35" s="459"/>
      <c r="DS35" s="459"/>
      <c r="DT35" s="459"/>
      <c r="DU35" s="459"/>
      <c r="DV35" s="459"/>
      <c r="DW35" s="459"/>
      <c r="DX35" s="459"/>
      <c r="DY35" s="459"/>
      <c r="EA35" s="460"/>
      <c r="EB35" s="460"/>
      <c r="EC35" s="460"/>
      <c r="ED35" s="460"/>
      <c r="EE35" s="460"/>
      <c r="EF35" s="460"/>
      <c r="EG35" s="460"/>
      <c r="EH35" s="460"/>
      <c r="EI35" s="460"/>
      <c r="EJ35" s="460"/>
      <c r="EK35" s="460"/>
      <c r="EL35" s="460"/>
      <c r="EM35" s="460"/>
      <c r="EN35" s="174"/>
      <c r="EO35" s="515"/>
      <c r="EP35" s="515"/>
      <c r="EQ35" s="289"/>
      <c r="ER35" s="290"/>
      <c r="ES35" s="290"/>
      <c r="ET35" s="290"/>
      <c r="EU35" s="290"/>
      <c r="EV35" s="290"/>
      <c r="EW35" s="290"/>
      <c r="EX35" s="290"/>
      <c r="EY35" s="290"/>
      <c r="EZ35" s="290"/>
      <c r="FA35" s="290"/>
      <c r="FB35" s="290"/>
      <c r="FC35" s="290"/>
      <c r="FD35" s="290"/>
      <c r="FE35" s="290"/>
      <c r="FF35" s="290"/>
      <c r="FG35" s="290"/>
      <c r="FH35" s="290"/>
      <c r="FI35" s="290"/>
      <c r="FJ35" s="290"/>
      <c r="FK35" s="290"/>
      <c r="FL35" s="290"/>
      <c r="FM35" s="290"/>
      <c r="FN35" s="290"/>
      <c r="FO35" s="290"/>
      <c r="FP35" s="290"/>
      <c r="FQ35" s="290"/>
      <c r="FR35" s="290"/>
      <c r="FS35" s="290"/>
      <c r="FT35" s="290"/>
      <c r="FU35" s="290"/>
      <c r="FV35" s="290"/>
      <c r="FW35" s="290"/>
      <c r="FX35" s="290"/>
      <c r="FY35" s="290"/>
      <c r="FZ35" s="290"/>
      <c r="GA35" s="290"/>
      <c r="GB35" s="290"/>
      <c r="GC35" s="290"/>
      <c r="GD35" s="290"/>
      <c r="GE35" s="290"/>
      <c r="GF35" s="290"/>
      <c r="GG35" s="290"/>
      <c r="GH35" s="290"/>
      <c r="GI35" s="290"/>
      <c r="GJ35" s="290"/>
      <c r="GK35" s="290"/>
      <c r="GL35" s="290"/>
      <c r="GM35" s="290"/>
      <c r="GN35" s="290"/>
      <c r="GO35" s="290"/>
      <c r="GP35" s="290"/>
      <c r="GQ35" s="290"/>
      <c r="GR35" s="290"/>
      <c r="GS35" s="290"/>
      <c r="GT35" s="290"/>
      <c r="GU35" s="290"/>
      <c r="GV35" s="291"/>
      <c r="GW35" s="189"/>
      <c r="GX35" s="519"/>
      <c r="GY35" s="45"/>
      <c r="GZ35" s="46" t="str">
        <f>IF(R83=2,"Intermedio","")</f>
        <v/>
      </c>
      <c r="HA35" s="452" t="s">
        <v>75</v>
      </c>
      <c r="HB35" s="453"/>
      <c r="HC35" s="453"/>
      <c r="HD35" s="68" t="str">
        <f>GZ38</f>
        <v>Esquinero</v>
      </c>
      <c r="HE35" s="38" t="s">
        <v>72</v>
      </c>
      <c r="HF35" s="38" t="s">
        <v>76</v>
      </c>
      <c r="HS35" s="38" t="b">
        <v>0</v>
      </c>
      <c r="HT35" s="38">
        <f>IF(HS35=TRUE,FZ74,0)</f>
        <v>0</v>
      </c>
      <c r="HU35" s="38" t="str">
        <f t="shared" si="1"/>
        <v/>
      </c>
      <c r="HV35" s="38" t="str">
        <f>IF(HT35="Corredores y pasillos"," / ","")</f>
        <v/>
      </c>
      <c r="HX35" s="498"/>
      <c r="HZ35" s="38" t="b">
        <v>0</v>
      </c>
      <c r="IA35" s="38" t="str">
        <f>IF(HZ35=TRUE,GE113,"")</f>
        <v/>
      </c>
      <c r="IB35" s="38" t="str">
        <f>IF(IA35="Intervenciones Inadecuadas"," / ","")</f>
        <v/>
      </c>
      <c r="IC35" s="442"/>
      <c r="IF35" s="66"/>
      <c r="IG35" s="141">
        <v>4</v>
      </c>
      <c r="IH35" s="141">
        <f t="shared" si="13"/>
        <v>0</v>
      </c>
      <c r="II35" s="41" t="str">
        <f t="shared" si="14"/>
        <v/>
      </c>
      <c r="IJ35" s="40">
        <f t="shared" si="15"/>
        <v>0</v>
      </c>
      <c r="IK35" s="41" t="str">
        <f t="shared" si="16"/>
        <v/>
      </c>
      <c r="IL35" s="41" t="str">
        <f t="shared" si="17"/>
        <v/>
      </c>
      <c r="IM35" s="67">
        <f t="shared" si="18"/>
        <v>0</v>
      </c>
      <c r="IN35" s="41" t="str">
        <f t="shared" si="19"/>
        <v/>
      </c>
      <c r="IO35" s="41" t="str">
        <f t="shared" si="20"/>
        <v/>
      </c>
      <c r="IP35" s="67" t="e">
        <f>#REF!</f>
        <v>#REF!</v>
      </c>
      <c r="IQ35" s="41" t="e">
        <f t="shared" si="22"/>
        <v>#REF!</v>
      </c>
      <c r="IR35" s="41" t="e">
        <f t="shared" si="23"/>
        <v>#REF!</v>
      </c>
      <c r="IS35" s="67" t="e">
        <f>#REF!</f>
        <v>#REF!</v>
      </c>
      <c r="IT35" s="41" t="e">
        <f t="shared" si="25"/>
        <v>#REF!</v>
      </c>
      <c r="IU35" s="41" t="e">
        <f t="shared" si="26"/>
        <v>#REF!</v>
      </c>
      <c r="IV35" s="67" t="e">
        <f>#REF!</f>
        <v>#REF!</v>
      </c>
      <c r="IW35" s="41" t="e">
        <f t="shared" si="28"/>
        <v>#REF!</v>
      </c>
      <c r="IX35" s="41" t="e">
        <f t="shared" si="29"/>
        <v>#REF!</v>
      </c>
      <c r="IY35" s="67" t="str">
        <f>DB38</f>
        <v>2.2.6</v>
      </c>
      <c r="IZ35" s="41" t="str">
        <f t="shared" si="30"/>
        <v xml:space="preserve"> / </v>
      </c>
      <c r="JA35" s="41" t="str">
        <f t="shared" si="31"/>
        <v>2.2.6</v>
      </c>
      <c r="JB35" s="67">
        <f>DO38</f>
        <v>0</v>
      </c>
      <c r="JC35" s="41" t="str">
        <f t="shared" si="32"/>
        <v/>
      </c>
      <c r="JD35" s="41" t="str">
        <f t="shared" si="33"/>
        <v/>
      </c>
      <c r="JE35" s="67">
        <f>EB38</f>
        <v>0</v>
      </c>
      <c r="JF35" s="41" t="str">
        <f t="shared" si="34"/>
        <v/>
      </c>
      <c r="JG35" s="41" t="str">
        <f t="shared" si="35"/>
        <v/>
      </c>
      <c r="JH35" s="67" t="e">
        <f>#REF!</f>
        <v>#REF!</v>
      </c>
      <c r="JI35" s="41" t="e">
        <f t="shared" si="36"/>
        <v>#REF!</v>
      </c>
      <c r="JJ35" s="41" t="e">
        <f t="shared" si="37"/>
        <v>#REF!</v>
      </c>
      <c r="JK35" s="68" t="e">
        <f t="shared" si="38"/>
        <v>#REF!</v>
      </c>
      <c r="JL35" s="69" t="s">
        <v>77</v>
      </c>
    </row>
    <row r="36" spans="4:272" ht="12.75" customHeight="1" thickBot="1" x14ac:dyDescent="0.25">
      <c r="D36" s="497"/>
      <c r="E36" s="186"/>
      <c r="F36" s="172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EN36" s="174"/>
      <c r="EO36" s="515"/>
      <c r="EP36" s="515"/>
      <c r="EQ36" s="289"/>
      <c r="ER36" s="290"/>
      <c r="ES36" s="290"/>
      <c r="ET36" s="290"/>
      <c r="EU36" s="290"/>
      <c r="EV36" s="290"/>
      <c r="EW36" s="290"/>
      <c r="EX36" s="290"/>
      <c r="EY36" s="290"/>
      <c r="EZ36" s="290"/>
      <c r="FA36" s="290"/>
      <c r="FB36" s="290"/>
      <c r="FC36" s="290"/>
      <c r="FD36" s="290"/>
      <c r="FE36" s="290"/>
      <c r="FF36" s="290"/>
      <c r="FG36" s="290"/>
      <c r="FH36" s="290"/>
      <c r="FI36" s="290"/>
      <c r="FJ36" s="290"/>
      <c r="FK36" s="290"/>
      <c r="FL36" s="290"/>
      <c r="FM36" s="290"/>
      <c r="FN36" s="290"/>
      <c r="FO36" s="290"/>
      <c r="FP36" s="290"/>
      <c r="FQ36" s="290"/>
      <c r="FR36" s="290"/>
      <c r="FS36" s="290"/>
      <c r="FT36" s="290"/>
      <c r="FU36" s="290"/>
      <c r="FV36" s="290"/>
      <c r="FW36" s="290"/>
      <c r="FX36" s="290"/>
      <c r="FY36" s="290"/>
      <c r="FZ36" s="290"/>
      <c r="GA36" s="290"/>
      <c r="GB36" s="290"/>
      <c r="GC36" s="290"/>
      <c r="GD36" s="290"/>
      <c r="GE36" s="290"/>
      <c r="GF36" s="290"/>
      <c r="GG36" s="290"/>
      <c r="GH36" s="290"/>
      <c r="GI36" s="290"/>
      <c r="GJ36" s="290"/>
      <c r="GK36" s="290"/>
      <c r="GL36" s="290"/>
      <c r="GM36" s="290"/>
      <c r="GN36" s="290"/>
      <c r="GO36" s="290"/>
      <c r="GP36" s="290"/>
      <c r="GQ36" s="290"/>
      <c r="GR36" s="290"/>
      <c r="GS36" s="290"/>
      <c r="GT36" s="290"/>
      <c r="GU36" s="290"/>
      <c r="GV36" s="291"/>
      <c r="GW36" s="189"/>
      <c r="GX36" s="519"/>
      <c r="GY36" s="45"/>
      <c r="GZ36" s="46" t="str">
        <f>IF(R83=3,"Interior","")</f>
        <v/>
      </c>
      <c r="HA36" s="452" t="s">
        <v>78</v>
      </c>
      <c r="HB36" s="453"/>
      <c r="HC36" s="453"/>
      <c r="HD36" s="68" t="str">
        <f>GZ44</f>
        <v>Continuo en Trama</v>
      </c>
      <c r="HE36" s="38" t="s">
        <v>72</v>
      </c>
      <c r="HF36" s="38" t="str">
        <f>HQ15</f>
        <v>Regular</v>
      </c>
      <c r="HH36" s="38" t="b">
        <v>1</v>
      </c>
      <c r="HI36" s="59" t="str">
        <f>IF(HH36=TRUE,G191,"")</f>
        <v>Cables eléctricos</v>
      </c>
      <c r="HJ36" s="53" t="str">
        <f>IF(HI36="",""," / ")</f>
        <v xml:space="preserve"> / </v>
      </c>
      <c r="HM36" s="442" t="str">
        <f>CONCATENATE(HI36,HJ36,HI37,HJ37,HI38,HJ38,HI39,HJ39,HI40)</f>
        <v xml:space="preserve">Cables eléctricos / Grafitis / Publicidad / </v>
      </c>
      <c r="HU36" s="38" t="str">
        <f t="shared" si="1"/>
        <v/>
      </c>
      <c r="HV36" s="3"/>
      <c r="HW36" s="3"/>
      <c r="HX36" s="498"/>
      <c r="IC36" s="442"/>
      <c r="IE36" s="37"/>
      <c r="IF36" s="66"/>
      <c r="IG36" s="141">
        <v>5</v>
      </c>
      <c r="IH36" s="141">
        <f t="shared" si="13"/>
        <v>0</v>
      </c>
      <c r="II36" s="41" t="str">
        <f t="shared" si="14"/>
        <v/>
      </c>
      <c r="IJ36" s="40">
        <f t="shared" si="15"/>
        <v>0</v>
      </c>
      <c r="IK36" s="41" t="str">
        <f t="shared" si="16"/>
        <v/>
      </c>
      <c r="IL36" s="41" t="str">
        <f t="shared" si="17"/>
        <v/>
      </c>
      <c r="IM36" s="67">
        <f t="shared" si="18"/>
        <v>0</v>
      </c>
      <c r="IN36" s="41" t="str">
        <f t="shared" si="19"/>
        <v/>
      </c>
      <c r="IO36" s="41" t="str">
        <f t="shared" si="20"/>
        <v/>
      </c>
      <c r="IP36" s="67" t="e">
        <f>#REF!</f>
        <v>#REF!</v>
      </c>
      <c r="IQ36" s="41" t="e">
        <f t="shared" si="22"/>
        <v>#REF!</v>
      </c>
      <c r="IR36" s="41" t="e">
        <f t="shared" si="23"/>
        <v>#REF!</v>
      </c>
      <c r="IS36" s="67" t="e">
        <f>#REF!</f>
        <v>#REF!</v>
      </c>
      <c r="IT36" s="41" t="e">
        <f t="shared" si="25"/>
        <v>#REF!</v>
      </c>
      <c r="IU36" s="41" t="e">
        <f t="shared" si="26"/>
        <v>#REF!</v>
      </c>
      <c r="IV36" s="67" t="e">
        <f>#REF!</f>
        <v>#REF!</v>
      </c>
      <c r="IW36" s="41" t="e">
        <f t="shared" si="28"/>
        <v>#REF!</v>
      </c>
      <c r="IX36" s="41" t="e">
        <f t="shared" si="29"/>
        <v>#REF!</v>
      </c>
      <c r="IY36" s="67" t="str">
        <f>DB39</f>
        <v>2.2.7</v>
      </c>
      <c r="IZ36" s="41" t="str">
        <f t="shared" si="30"/>
        <v xml:space="preserve"> / </v>
      </c>
      <c r="JA36" s="41" t="str">
        <f t="shared" si="31"/>
        <v>2.2.7</v>
      </c>
      <c r="JB36" s="67">
        <f>DO39</f>
        <v>0</v>
      </c>
      <c r="JC36" s="41" t="str">
        <f t="shared" si="32"/>
        <v/>
      </c>
      <c r="JD36" s="41" t="str">
        <f t="shared" si="33"/>
        <v/>
      </c>
      <c r="JE36" s="67">
        <f>EB39</f>
        <v>0</v>
      </c>
      <c r="JF36" s="41" t="str">
        <f t="shared" si="34"/>
        <v/>
      </c>
      <c r="JG36" s="41" t="str">
        <f t="shared" si="35"/>
        <v/>
      </c>
      <c r="JH36" s="67" t="e">
        <f>#REF!</f>
        <v>#REF!</v>
      </c>
      <c r="JI36" s="41" t="e">
        <f t="shared" si="36"/>
        <v>#REF!</v>
      </c>
      <c r="JJ36" s="41" t="e">
        <f t="shared" si="37"/>
        <v>#REF!</v>
      </c>
      <c r="JK36" s="68" t="e">
        <f t="shared" si="38"/>
        <v>#REF!</v>
      </c>
      <c r="JL36" s="69" t="s">
        <v>79</v>
      </c>
    </row>
    <row r="37" spans="4:272" ht="14.25" customHeight="1" thickBot="1" x14ac:dyDescent="0.3">
      <c r="D37" s="497"/>
      <c r="E37" s="186"/>
      <c r="F37" s="172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173"/>
      <c r="CC37" s="173"/>
      <c r="CD37" s="173"/>
      <c r="CE37" s="173"/>
      <c r="CF37" s="173"/>
      <c r="CG37" s="173"/>
      <c r="CH37" s="173"/>
      <c r="CI37" s="173"/>
      <c r="CJ37" s="173"/>
      <c r="CK37" s="173"/>
      <c r="CL37" s="173"/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3"/>
      <c r="CX37" s="173"/>
      <c r="CY37" s="173"/>
      <c r="CZ37" s="173"/>
      <c r="DA37"/>
      <c r="DB37" s="443" t="s">
        <v>80</v>
      </c>
      <c r="DC37" s="444"/>
      <c r="DD37" s="444"/>
      <c r="DE37" s="445"/>
      <c r="DF37" s="132"/>
      <c r="DG37" s="446" t="s">
        <v>81</v>
      </c>
      <c r="DH37" s="447"/>
      <c r="DI37" s="447"/>
      <c r="DJ37" s="447"/>
      <c r="DK37" s="447"/>
      <c r="DL37" s="447"/>
      <c r="DM37" s="447"/>
      <c r="DN37" s="447"/>
      <c r="DO37" s="447"/>
      <c r="DP37" s="447"/>
      <c r="DQ37" s="447"/>
      <c r="DR37" s="447"/>
      <c r="DS37" s="447"/>
      <c r="DT37" s="447"/>
      <c r="DU37" s="447"/>
      <c r="DV37" s="447"/>
      <c r="DW37" s="447"/>
      <c r="DX37" s="447"/>
      <c r="DY37" s="448"/>
      <c r="DZ37" s="173"/>
      <c r="EA37" s="449"/>
      <c r="EB37" s="450"/>
      <c r="EC37" s="450"/>
      <c r="ED37" s="450"/>
      <c r="EE37" s="450"/>
      <c r="EF37" s="450"/>
      <c r="EG37" s="450"/>
      <c r="EH37" s="450"/>
      <c r="EI37" s="450"/>
      <c r="EJ37" s="450"/>
      <c r="EK37" s="450"/>
      <c r="EL37" s="450"/>
      <c r="EM37" s="451"/>
      <c r="EN37" s="174"/>
      <c r="EO37" s="515"/>
      <c r="EP37" s="515"/>
      <c r="EQ37" s="289"/>
      <c r="ER37" s="290"/>
      <c r="ES37" s="290"/>
      <c r="ET37" s="290"/>
      <c r="EU37" s="290"/>
      <c r="EV37" s="290"/>
      <c r="EW37" s="290"/>
      <c r="EX37" s="290"/>
      <c r="EY37" s="290"/>
      <c r="EZ37" s="290"/>
      <c r="FA37" s="290"/>
      <c r="FB37" s="290"/>
      <c r="FC37" s="290"/>
      <c r="FD37" s="290"/>
      <c r="FE37" s="290"/>
      <c r="FF37" s="290"/>
      <c r="FG37" s="290"/>
      <c r="FH37" s="290"/>
      <c r="FI37" s="290"/>
      <c r="FJ37" s="290"/>
      <c r="FK37" s="290"/>
      <c r="FL37" s="290"/>
      <c r="FM37" s="290"/>
      <c r="FN37" s="290"/>
      <c r="FO37" s="290"/>
      <c r="FP37" s="290"/>
      <c r="FQ37" s="290"/>
      <c r="FR37" s="290"/>
      <c r="FS37" s="290"/>
      <c r="FT37" s="290"/>
      <c r="FU37" s="290"/>
      <c r="FV37" s="290"/>
      <c r="FW37" s="290"/>
      <c r="FX37" s="290"/>
      <c r="FY37" s="290"/>
      <c r="FZ37" s="290"/>
      <c r="GA37" s="290"/>
      <c r="GB37" s="290"/>
      <c r="GC37" s="290"/>
      <c r="GD37" s="290"/>
      <c r="GE37" s="290"/>
      <c r="GF37" s="290"/>
      <c r="GG37" s="290"/>
      <c r="GH37" s="290"/>
      <c r="GI37" s="290"/>
      <c r="GJ37" s="290"/>
      <c r="GK37" s="290"/>
      <c r="GL37" s="290"/>
      <c r="GM37" s="290"/>
      <c r="GN37" s="290"/>
      <c r="GO37" s="290"/>
      <c r="GP37" s="290"/>
      <c r="GQ37" s="290"/>
      <c r="GR37" s="290"/>
      <c r="GS37" s="290"/>
      <c r="GT37" s="290"/>
      <c r="GU37" s="290"/>
      <c r="GV37" s="291"/>
      <c r="GW37" s="189"/>
      <c r="GX37" s="519"/>
      <c r="GY37" s="45"/>
      <c r="GZ37" s="51" t="str">
        <f>IF(R83=4,"Total","")</f>
        <v/>
      </c>
      <c r="HA37" s="452" t="s">
        <v>82</v>
      </c>
      <c r="HB37" s="453"/>
      <c r="HC37" s="454"/>
      <c r="HD37" s="68" t="str">
        <f>HA44</f>
        <v>Multiple</v>
      </c>
      <c r="HE37" s="38" t="s">
        <v>83</v>
      </c>
      <c r="HF37" s="38" t="s">
        <v>84</v>
      </c>
      <c r="HH37" s="38" t="b">
        <v>1</v>
      </c>
      <c r="HI37" s="59" t="str">
        <f>IF(HH37=TRUE,G196,"")</f>
        <v>Grafitis</v>
      </c>
      <c r="HJ37" s="53" t="str">
        <f>IF(HI37="",""," / ")</f>
        <v xml:space="preserve"> / </v>
      </c>
      <c r="HM37" s="442"/>
      <c r="HS37" s="38" t="b">
        <v>0</v>
      </c>
      <c r="HT37" s="38">
        <f>IF(HS37=TRUE,FZ79,0)</f>
        <v>0</v>
      </c>
      <c r="HU37" s="38" t="str">
        <f t="shared" si="1"/>
        <v/>
      </c>
      <c r="HV37" s="38" t="str">
        <f>IF(HT37="Terminología"," / ","")</f>
        <v/>
      </c>
      <c r="HX37" s="498"/>
      <c r="HZ37" s="38" t="b">
        <v>1</v>
      </c>
      <c r="IA37" s="38">
        <f>IF(HZ37=TRUE,GE118,"")</f>
        <v>0</v>
      </c>
      <c r="IC37" s="442"/>
      <c r="IE37" s="37"/>
      <c r="IF37" s="66"/>
      <c r="IG37" s="141">
        <v>6</v>
      </c>
      <c r="IH37" s="141">
        <f t="shared" si="13"/>
        <v>0</v>
      </c>
      <c r="II37" s="41" t="str">
        <f t="shared" si="14"/>
        <v/>
      </c>
      <c r="IJ37" s="40">
        <f t="shared" si="15"/>
        <v>0</v>
      </c>
      <c r="IK37" s="41" t="str">
        <f t="shared" si="16"/>
        <v/>
      </c>
      <c r="IL37" s="41" t="str">
        <f t="shared" si="17"/>
        <v/>
      </c>
      <c r="IM37" s="67">
        <f t="shared" si="18"/>
        <v>0</v>
      </c>
      <c r="IN37" s="41" t="str">
        <f t="shared" si="19"/>
        <v/>
      </c>
      <c r="IO37" s="41" t="str">
        <f t="shared" si="20"/>
        <v/>
      </c>
      <c r="IP37" s="67" t="e">
        <f>#REF!</f>
        <v>#REF!</v>
      </c>
      <c r="IQ37" s="41" t="e">
        <f t="shared" si="22"/>
        <v>#REF!</v>
      </c>
      <c r="IR37" s="41" t="e">
        <f t="shared" si="23"/>
        <v>#REF!</v>
      </c>
      <c r="IS37" s="67" t="e">
        <f>#REF!</f>
        <v>#REF!</v>
      </c>
      <c r="IT37" s="41" t="e">
        <f t="shared" si="25"/>
        <v>#REF!</v>
      </c>
      <c r="IU37" s="41" t="e">
        <f t="shared" si="26"/>
        <v>#REF!</v>
      </c>
      <c r="IV37" s="67" t="e">
        <f>#REF!</f>
        <v>#REF!</v>
      </c>
      <c r="IW37" s="41" t="e">
        <f t="shared" si="28"/>
        <v>#REF!</v>
      </c>
      <c r="IX37" s="41" t="e">
        <f t="shared" si="29"/>
        <v>#REF!</v>
      </c>
      <c r="IY37" s="67">
        <f t="shared" ref="IY37:IY41" si="39">CM37</f>
        <v>0</v>
      </c>
      <c r="IZ37" s="41" t="str">
        <f t="shared" si="30"/>
        <v/>
      </c>
      <c r="JA37" s="41" t="str">
        <f t="shared" si="31"/>
        <v/>
      </c>
      <c r="JB37" s="67">
        <f t="shared" ref="JB37:JB41" si="40">CZ37</f>
        <v>0</v>
      </c>
      <c r="JC37" s="41" t="str">
        <f t="shared" si="32"/>
        <v/>
      </c>
      <c r="JD37" s="41" t="str">
        <f t="shared" si="33"/>
        <v/>
      </c>
      <c r="JE37" s="67" t="e">
        <f>#REF!</f>
        <v>#REF!</v>
      </c>
      <c r="JF37" s="41" t="e">
        <f t="shared" si="34"/>
        <v>#REF!</v>
      </c>
      <c r="JG37" s="41" t="e">
        <f t="shared" si="35"/>
        <v>#REF!</v>
      </c>
      <c r="JH37" s="67" t="e">
        <f>#REF!</f>
        <v>#REF!</v>
      </c>
      <c r="JI37" s="41" t="e">
        <f t="shared" si="36"/>
        <v>#REF!</v>
      </c>
      <c r="JJ37" s="41" t="e">
        <f t="shared" si="37"/>
        <v>#REF!</v>
      </c>
      <c r="JK37" s="68" t="e">
        <f t="shared" si="38"/>
        <v>#REF!</v>
      </c>
      <c r="JL37" s="69" t="s">
        <v>85</v>
      </c>
    </row>
    <row r="38" spans="4:272" ht="12.75" customHeight="1" thickBot="1" x14ac:dyDescent="0.3">
      <c r="D38" s="497"/>
      <c r="E38" s="186"/>
      <c r="F38" s="172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/>
      <c r="DB38" s="443" t="s">
        <v>86</v>
      </c>
      <c r="DC38" s="444"/>
      <c r="DD38" s="444"/>
      <c r="DE38" s="445"/>
      <c r="DF38" s="132"/>
      <c r="DG38" s="446" t="s">
        <v>87</v>
      </c>
      <c r="DH38" s="447"/>
      <c r="DI38" s="447"/>
      <c r="DJ38" s="447"/>
      <c r="DK38" s="447"/>
      <c r="DL38" s="447"/>
      <c r="DM38" s="447"/>
      <c r="DN38" s="447"/>
      <c r="DO38" s="447"/>
      <c r="DP38" s="447"/>
      <c r="DQ38" s="447"/>
      <c r="DR38" s="447"/>
      <c r="DS38" s="447"/>
      <c r="DT38" s="447"/>
      <c r="DU38" s="447"/>
      <c r="DV38" s="447"/>
      <c r="DW38" s="447"/>
      <c r="DX38" s="447"/>
      <c r="DY38" s="448"/>
      <c r="DZ38" s="173"/>
      <c r="EA38" s="449"/>
      <c r="EB38" s="450"/>
      <c r="EC38" s="450"/>
      <c r="ED38" s="450"/>
      <c r="EE38" s="450"/>
      <c r="EF38" s="450"/>
      <c r="EG38" s="450"/>
      <c r="EH38" s="450"/>
      <c r="EI38" s="450"/>
      <c r="EJ38" s="450"/>
      <c r="EK38" s="450"/>
      <c r="EL38" s="450"/>
      <c r="EM38" s="451"/>
      <c r="EN38" s="174"/>
      <c r="EO38" s="515"/>
      <c r="EP38" s="515"/>
      <c r="EQ38" s="289"/>
      <c r="ER38" s="290"/>
      <c r="ES38" s="290"/>
      <c r="ET38" s="290"/>
      <c r="EU38" s="290"/>
      <c r="EV38" s="290"/>
      <c r="EW38" s="290"/>
      <c r="EX38" s="290"/>
      <c r="EY38" s="290"/>
      <c r="EZ38" s="290"/>
      <c r="FA38" s="290"/>
      <c r="FB38" s="290"/>
      <c r="FC38" s="290"/>
      <c r="FD38" s="290"/>
      <c r="FE38" s="290"/>
      <c r="FF38" s="290"/>
      <c r="FG38" s="290"/>
      <c r="FH38" s="290"/>
      <c r="FI38" s="290"/>
      <c r="FJ38" s="290"/>
      <c r="FK38" s="290"/>
      <c r="FL38" s="290"/>
      <c r="FM38" s="290"/>
      <c r="FN38" s="290"/>
      <c r="FO38" s="290"/>
      <c r="FP38" s="290"/>
      <c r="FQ38" s="290"/>
      <c r="FR38" s="290"/>
      <c r="FS38" s="290"/>
      <c r="FT38" s="290"/>
      <c r="FU38" s="290"/>
      <c r="FV38" s="290"/>
      <c r="FW38" s="290"/>
      <c r="FX38" s="290"/>
      <c r="FY38" s="290"/>
      <c r="FZ38" s="290"/>
      <c r="GA38" s="290"/>
      <c r="GB38" s="290"/>
      <c r="GC38" s="290"/>
      <c r="GD38" s="290"/>
      <c r="GE38" s="290"/>
      <c r="GF38" s="290"/>
      <c r="GG38" s="290"/>
      <c r="GH38" s="290"/>
      <c r="GI38" s="290"/>
      <c r="GJ38" s="290"/>
      <c r="GK38" s="290"/>
      <c r="GL38" s="290"/>
      <c r="GM38" s="290"/>
      <c r="GN38" s="290"/>
      <c r="GO38" s="290"/>
      <c r="GP38" s="290"/>
      <c r="GQ38" s="290"/>
      <c r="GR38" s="290"/>
      <c r="GS38" s="290"/>
      <c r="GT38" s="290"/>
      <c r="GU38" s="290"/>
      <c r="GV38" s="291"/>
      <c r="GW38" s="189"/>
      <c r="GX38" s="519"/>
      <c r="GY38" s="45"/>
      <c r="GZ38" s="68" t="str">
        <f>CONCATENATE(GZ34,GZ35,GZ36,GZ37)</f>
        <v>Esquinero</v>
      </c>
      <c r="HA38" s="452" t="s">
        <v>88</v>
      </c>
      <c r="HB38" s="453"/>
      <c r="HC38" s="453"/>
      <c r="HD38" s="68">
        <f>L31</f>
        <v>0</v>
      </c>
      <c r="HE38" s="38" t="s">
        <v>89</v>
      </c>
      <c r="HH38" s="38" t="b">
        <v>1</v>
      </c>
      <c r="HI38" s="59" t="str">
        <f>IF(HH38=TRUE,G201,"")</f>
        <v>Publicidad</v>
      </c>
      <c r="HJ38" s="53" t="str">
        <f>IF(HI38="",""," / ")</f>
        <v xml:space="preserve"> / </v>
      </c>
      <c r="HM38" s="442"/>
      <c r="HU38" s="38" t="str">
        <f t="shared" si="1"/>
        <v/>
      </c>
      <c r="HV38" s="3"/>
      <c r="HW38" s="3"/>
      <c r="HX38" s="498"/>
      <c r="IF38" s="66"/>
      <c r="IG38" s="141">
        <v>7</v>
      </c>
      <c r="IH38" s="141">
        <f t="shared" si="13"/>
        <v>0</v>
      </c>
      <c r="II38" s="41" t="str">
        <f t="shared" si="14"/>
        <v/>
      </c>
      <c r="IJ38" s="40">
        <f t="shared" si="15"/>
        <v>0</v>
      </c>
      <c r="IK38" s="41" t="str">
        <f t="shared" si="16"/>
        <v/>
      </c>
      <c r="IL38" s="41" t="str">
        <f t="shared" si="17"/>
        <v/>
      </c>
      <c r="IM38" s="67">
        <f t="shared" si="18"/>
        <v>0</v>
      </c>
      <c r="IN38" s="41" t="str">
        <f t="shared" si="19"/>
        <v/>
      </c>
      <c r="IO38" s="41" t="str">
        <f t="shared" si="20"/>
        <v/>
      </c>
      <c r="IP38" s="67" t="e">
        <f>#REF!</f>
        <v>#REF!</v>
      </c>
      <c r="IQ38" s="41" t="e">
        <f t="shared" si="22"/>
        <v>#REF!</v>
      </c>
      <c r="IR38" s="41" t="e">
        <f t="shared" si="23"/>
        <v>#REF!</v>
      </c>
      <c r="IS38" s="67" t="e">
        <f>#REF!</f>
        <v>#REF!</v>
      </c>
      <c r="IT38" s="41" t="e">
        <f t="shared" si="25"/>
        <v>#REF!</v>
      </c>
      <c r="IU38" s="41" t="e">
        <f t="shared" si="26"/>
        <v>#REF!</v>
      </c>
      <c r="IV38" s="67" t="e">
        <f>#REF!</f>
        <v>#REF!</v>
      </c>
      <c r="IW38" s="41" t="e">
        <f t="shared" si="28"/>
        <v>#REF!</v>
      </c>
      <c r="IX38" s="41" t="e">
        <f t="shared" si="29"/>
        <v>#REF!</v>
      </c>
      <c r="IY38" s="67">
        <f t="shared" si="39"/>
        <v>0</v>
      </c>
      <c r="IZ38" s="41" t="str">
        <f t="shared" si="30"/>
        <v/>
      </c>
      <c r="JA38" s="41" t="str">
        <f t="shared" si="31"/>
        <v/>
      </c>
      <c r="JB38" s="67">
        <f t="shared" si="40"/>
        <v>0</v>
      </c>
      <c r="JC38" s="41" t="str">
        <f t="shared" si="32"/>
        <v/>
      </c>
      <c r="JD38" s="41" t="str">
        <f t="shared" si="33"/>
        <v/>
      </c>
      <c r="JE38" s="67" t="e">
        <f>#REF!</f>
        <v>#REF!</v>
      </c>
      <c r="JF38" s="41" t="e">
        <f t="shared" si="34"/>
        <v>#REF!</v>
      </c>
      <c r="JG38" s="41" t="e">
        <f t="shared" si="35"/>
        <v>#REF!</v>
      </c>
      <c r="JH38" s="67" t="e">
        <f>#REF!</f>
        <v>#REF!</v>
      </c>
      <c r="JI38" s="41" t="e">
        <f t="shared" si="36"/>
        <v>#REF!</v>
      </c>
      <c r="JJ38" s="41" t="e">
        <f t="shared" si="37"/>
        <v>#REF!</v>
      </c>
      <c r="JK38" s="68" t="e">
        <f t="shared" si="38"/>
        <v>#REF!</v>
      </c>
      <c r="JL38" s="69" t="s">
        <v>90</v>
      </c>
    </row>
    <row r="39" spans="4:272" ht="13.5" customHeight="1" thickBot="1" x14ac:dyDescent="0.25">
      <c r="D39" s="497"/>
      <c r="E39" s="186"/>
      <c r="F39" s="172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  <c r="CQ39" s="173"/>
      <c r="CR39" s="173"/>
      <c r="CS39" s="173"/>
      <c r="CT39" s="173"/>
      <c r="CU39" s="173"/>
      <c r="CV39" s="173"/>
      <c r="CW39" s="173"/>
      <c r="CX39" s="173"/>
      <c r="CY39" s="173"/>
      <c r="CZ39" s="173"/>
      <c r="DA39" s="173"/>
      <c r="DB39" s="443" t="s">
        <v>91</v>
      </c>
      <c r="DC39" s="444"/>
      <c r="DD39" s="444"/>
      <c r="DE39" s="445"/>
      <c r="DF39" s="132"/>
      <c r="DG39" s="446" t="s">
        <v>92</v>
      </c>
      <c r="DH39" s="447"/>
      <c r="DI39" s="447"/>
      <c r="DJ39" s="447"/>
      <c r="DK39" s="447"/>
      <c r="DL39" s="447"/>
      <c r="DM39" s="447"/>
      <c r="DN39" s="447"/>
      <c r="DO39" s="447"/>
      <c r="DP39" s="447"/>
      <c r="DQ39" s="447"/>
      <c r="DR39" s="447"/>
      <c r="DS39" s="447"/>
      <c r="DT39" s="447"/>
      <c r="DU39" s="447"/>
      <c r="DV39" s="447"/>
      <c r="DW39" s="447"/>
      <c r="DX39" s="447"/>
      <c r="DY39" s="448"/>
      <c r="DZ39" s="173"/>
      <c r="EA39" s="449"/>
      <c r="EB39" s="450"/>
      <c r="EC39" s="450"/>
      <c r="ED39" s="450"/>
      <c r="EE39" s="450"/>
      <c r="EF39" s="450"/>
      <c r="EG39" s="450"/>
      <c r="EH39" s="450"/>
      <c r="EI39" s="450"/>
      <c r="EJ39" s="450"/>
      <c r="EK39" s="450"/>
      <c r="EL39" s="450"/>
      <c r="EM39" s="451"/>
      <c r="EN39" s="174"/>
      <c r="EO39" s="515"/>
      <c r="EP39" s="515"/>
      <c r="EQ39" s="289"/>
      <c r="ER39" s="290"/>
      <c r="ES39" s="290"/>
      <c r="ET39" s="290"/>
      <c r="EU39" s="290"/>
      <c r="EV39" s="290"/>
      <c r="EW39" s="290"/>
      <c r="EX39" s="290"/>
      <c r="EY39" s="290"/>
      <c r="EZ39" s="290"/>
      <c r="FA39" s="290"/>
      <c r="FB39" s="290"/>
      <c r="FC39" s="290"/>
      <c r="FD39" s="290"/>
      <c r="FE39" s="290"/>
      <c r="FF39" s="290"/>
      <c r="FG39" s="290"/>
      <c r="FH39" s="290"/>
      <c r="FI39" s="290"/>
      <c r="FJ39" s="290"/>
      <c r="FK39" s="290"/>
      <c r="FL39" s="290"/>
      <c r="FM39" s="290"/>
      <c r="FN39" s="290"/>
      <c r="FO39" s="290"/>
      <c r="FP39" s="290"/>
      <c r="FQ39" s="290"/>
      <c r="FR39" s="290"/>
      <c r="FS39" s="290"/>
      <c r="FT39" s="290"/>
      <c r="FU39" s="290"/>
      <c r="FV39" s="290"/>
      <c r="FW39" s="290"/>
      <c r="FX39" s="290"/>
      <c r="FY39" s="290"/>
      <c r="FZ39" s="290"/>
      <c r="GA39" s="290"/>
      <c r="GB39" s="290"/>
      <c r="GC39" s="290"/>
      <c r="GD39" s="290"/>
      <c r="GE39" s="290"/>
      <c r="GF39" s="290"/>
      <c r="GG39" s="290"/>
      <c r="GH39" s="290"/>
      <c r="GI39" s="290"/>
      <c r="GJ39" s="290"/>
      <c r="GK39" s="290"/>
      <c r="GL39" s="290"/>
      <c r="GM39" s="290"/>
      <c r="GN39" s="290"/>
      <c r="GO39" s="290"/>
      <c r="GP39" s="290"/>
      <c r="GQ39" s="290"/>
      <c r="GR39" s="290"/>
      <c r="GS39" s="290"/>
      <c r="GT39" s="290"/>
      <c r="GU39" s="290"/>
      <c r="GV39" s="291"/>
      <c r="GW39" s="189"/>
      <c r="GX39" s="519"/>
      <c r="GY39" s="45"/>
      <c r="HD39" s="461" t="str">
        <f>CONCATENATE(HA34,HD34,HE34,HA35,HD35,HE35,HA36,HD36,HE36,HA37,HD37,HE37,HA38,HD38,HE38,HF35,HF36,HF37)</f>
        <v>El predio se ubica en la manzana 0, posee un emplazamiento Esquinero, su predio es Continuo en Trama, el ingreso al inmueble es Multiple. La altura del inmueble es de 0 pisos. Su estado de conservación es Regular.</v>
      </c>
      <c r="HE39" s="461"/>
      <c r="HF39" s="461"/>
      <c r="HH39" s="38" t="b">
        <v>0</v>
      </c>
      <c r="HI39" s="59" t="str">
        <f>IF(HH39=TRUE,AC191,"")</f>
        <v/>
      </c>
      <c r="HJ39" s="53" t="str">
        <f>IF(HI39="",""," / ")</f>
        <v/>
      </c>
      <c r="HM39" s="442"/>
      <c r="HS39" s="38" t="b">
        <v>0</v>
      </c>
      <c r="HT39" s="38">
        <f>IF(HS39=TRUE,GN69,0)</f>
        <v>0</v>
      </c>
      <c r="HU39" s="38" t="str">
        <f t="shared" si="1"/>
        <v/>
      </c>
      <c r="HV39" s="38" t="str">
        <f>IF(HT39="Escaleras"," / ","")</f>
        <v/>
      </c>
      <c r="HX39" s="498"/>
      <c r="IE39" s="37"/>
      <c r="IF39" s="66"/>
      <c r="IG39" s="141">
        <v>8</v>
      </c>
      <c r="IH39" s="141">
        <f t="shared" si="13"/>
        <v>0</v>
      </c>
      <c r="II39" s="41" t="str">
        <f t="shared" si="14"/>
        <v/>
      </c>
      <c r="IJ39" s="40">
        <f t="shared" si="15"/>
        <v>0</v>
      </c>
      <c r="IK39" s="41" t="str">
        <f t="shared" si="16"/>
        <v/>
      </c>
      <c r="IL39" s="41" t="str">
        <f t="shared" si="17"/>
        <v/>
      </c>
      <c r="IM39" s="67">
        <f t="shared" si="18"/>
        <v>0</v>
      </c>
      <c r="IN39" s="41" t="str">
        <f t="shared" si="19"/>
        <v/>
      </c>
      <c r="IO39" s="41" t="str">
        <f t="shared" si="20"/>
        <v/>
      </c>
      <c r="IP39" s="67" t="e">
        <f>#REF!</f>
        <v>#REF!</v>
      </c>
      <c r="IQ39" s="41" t="e">
        <f t="shared" si="22"/>
        <v>#REF!</v>
      </c>
      <c r="IR39" s="41" t="e">
        <f t="shared" si="23"/>
        <v>#REF!</v>
      </c>
      <c r="IS39" s="67" t="e">
        <f>#REF!</f>
        <v>#REF!</v>
      </c>
      <c r="IT39" s="41" t="e">
        <f t="shared" si="25"/>
        <v>#REF!</v>
      </c>
      <c r="IU39" s="41" t="e">
        <f t="shared" si="26"/>
        <v>#REF!</v>
      </c>
      <c r="IV39" s="67" t="e">
        <f>#REF!</f>
        <v>#REF!</v>
      </c>
      <c r="IW39" s="41" t="e">
        <f t="shared" si="28"/>
        <v>#REF!</v>
      </c>
      <c r="IX39" s="41" t="e">
        <f t="shared" si="29"/>
        <v>#REF!</v>
      </c>
      <c r="IY39" s="67">
        <f t="shared" si="39"/>
        <v>0</v>
      </c>
      <c r="IZ39" s="41" t="str">
        <f t="shared" si="30"/>
        <v/>
      </c>
      <c r="JA39" s="41" t="str">
        <f t="shared" si="31"/>
        <v/>
      </c>
      <c r="JB39" s="67">
        <f t="shared" si="40"/>
        <v>0</v>
      </c>
      <c r="JC39" s="41" t="str">
        <f t="shared" si="32"/>
        <v/>
      </c>
      <c r="JD39" s="41" t="str">
        <f t="shared" si="33"/>
        <v/>
      </c>
      <c r="JE39" s="67" t="e">
        <f>#REF!</f>
        <v>#REF!</v>
      </c>
      <c r="JF39" s="41" t="e">
        <f t="shared" si="34"/>
        <v>#REF!</v>
      </c>
      <c r="JG39" s="41" t="e">
        <f t="shared" si="35"/>
        <v>#REF!</v>
      </c>
      <c r="JH39" s="67" t="e">
        <f>#REF!</f>
        <v>#REF!</v>
      </c>
      <c r="JI39" s="41" t="e">
        <f t="shared" si="36"/>
        <v>#REF!</v>
      </c>
      <c r="JJ39" s="41" t="e">
        <f t="shared" si="37"/>
        <v>#REF!</v>
      </c>
      <c r="JK39" s="68" t="e">
        <f t="shared" si="38"/>
        <v>#REF!</v>
      </c>
      <c r="JL39" s="69" t="s">
        <v>93</v>
      </c>
    </row>
    <row r="40" spans="4:272" ht="12.75" customHeight="1" thickBot="1" x14ac:dyDescent="0.25">
      <c r="D40" s="497"/>
      <c r="E40" s="186"/>
      <c r="F40" s="172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4"/>
      <c r="EO40" s="515"/>
      <c r="EP40" s="515"/>
      <c r="EQ40" s="289"/>
      <c r="ER40" s="290"/>
      <c r="ES40" s="290"/>
      <c r="ET40" s="290"/>
      <c r="EU40" s="290"/>
      <c r="EV40" s="290"/>
      <c r="EW40" s="290"/>
      <c r="EX40" s="290"/>
      <c r="EY40" s="290"/>
      <c r="EZ40" s="290"/>
      <c r="FA40" s="290"/>
      <c r="FB40" s="290"/>
      <c r="FC40" s="290"/>
      <c r="FD40" s="290"/>
      <c r="FE40" s="290"/>
      <c r="FF40" s="290"/>
      <c r="FG40" s="290"/>
      <c r="FH40" s="290"/>
      <c r="FI40" s="290"/>
      <c r="FJ40" s="290"/>
      <c r="FK40" s="290"/>
      <c r="FL40" s="290"/>
      <c r="FM40" s="290"/>
      <c r="FN40" s="290"/>
      <c r="FO40" s="290"/>
      <c r="FP40" s="290"/>
      <c r="FQ40" s="290"/>
      <c r="FR40" s="290"/>
      <c r="FS40" s="290"/>
      <c r="FT40" s="290"/>
      <c r="FU40" s="290"/>
      <c r="FV40" s="290"/>
      <c r="FW40" s="290"/>
      <c r="FX40" s="290"/>
      <c r="FY40" s="290"/>
      <c r="FZ40" s="290"/>
      <c r="GA40" s="290"/>
      <c r="GB40" s="290"/>
      <c r="GC40" s="290"/>
      <c r="GD40" s="290"/>
      <c r="GE40" s="290"/>
      <c r="GF40" s="290"/>
      <c r="GG40" s="290"/>
      <c r="GH40" s="290"/>
      <c r="GI40" s="290"/>
      <c r="GJ40" s="290"/>
      <c r="GK40" s="290"/>
      <c r="GL40" s="290"/>
      <c r="GM40" s="290"/>
      <c r="GN40" s="290"/>
      <c r="GO40" s="290"/>
      <c r="GP40" s="290"/>
      <c r="GQ40" s="290"/>
      <c r="GR40" s="290"/>
      <c r="GS40" s="290"/>
      <c r="GT40" s="290"/>
      <c r="GU40" s="290"/>
      <c r="GV40" s="291"/>
      <c r="GW40" s="189"/>
      <c r="GX40" s="519"/>
      <c r="GY40" s="45"/>
      <c r="GZ40" s="46" t="str">
        <f>IF(AH83=1,"Aislado","")</f>
        <v/>
      </c>
      <c r="HA40" s="46" t="str">
        <f>IF(AX83=1,"Central","")</f>
        <v/>
      </c>
      <c r="HD40" s="461"/>
      <c r="HE40" s="461"/>
      <c r="HF40" s="461"/>
      <c r="HH40" s="38" t="b">
        <v>0</v>
      </c>
      <c r="HI40" s="59" t="str">
        <f>IF(HH40=TRUE,AC196,"")</f>
        <v/>
      </c>
      <c r="HJ40" s="53"/>
      <c r="HM40" s="442"/>
      <c r="HU40" s="38" t="str">
        <f t="shared" si="1"/>
        <v/>
      </c>
      <c r="HV40" s="3"/>
      <c r="HW40" s="3"/>
      <c r="HX40" s="498"/>
      <c r="IG40" s="141">
        <v>9</v>
      </c>
      <c r="IH40" s="141">
        <f t="shared" si="13"/>
        <v>0</v>
      </c>
      <c r="II40" s="41" t="str">
        <f t="shared" si="14"/>
        <v/>
      </c>
      <c r="IJ40" s="40">
        <f t="shared" si="15"/>
        <v>0</v>
      </c>
      <c r="IK40" s="41" t="str">
        <f t="shared" si="16"/>
        <v/>
      </c>
      <c r="IL40" s="41" t="str">
        <f t="shared" si="17"/>
        <v/>
      </c>
      <c r="IM40" s="67">
        <f t="shared" si="18"/>
        <v>0</v>
      </c>
      <c r="IN40" s="41" t="str">
        <f t="shared" si="19"/>
        <v/>
      </c>
      <c r="IO40" s="41" t="str">
        <f t="shared" si="20"/>
        <v/>
      </c>
      <c r="IP40" s="67" t="e">
        <f>#REF!</f>
        <v>#REF!</v>
      </c>
      <c r="IQ40" s="41" t="e">
        <f t="shared" si="22"/>
        <v>#REF!</v>
      </c>
      <c r="IR40" s="41" t="e">
        <f t="shared" si="23"/>
        <v>#REF!</v>
      </c>
      <c r="IS40" s="67" t="e">
        <f>#REF!</f>
        <v>#REF!</v>
      </c>
      <c r="IT40" s="41" t="e">
        <f t="shared" si="25"/>
        <v>#REF!</v>
      </c>
      <c r="IU40" s="41" t="e">
        <f t="shared" si="26"/>
        <v>#REF!</v>
      </c>
      <c r="IV40" s="67" t="e">
        <f>#REF!</f>
        <v>#REF!</v>
      </c>
      <c r="IW40" s="41" t="e">
        <f t="shared" si="28"/>
        <v>#REF!</v>
      </c>
      <c r="IX40" s="41" t="e">
        <f t="shared" si="29"/>
        <v>#REF!</v>
      </c>
      <c r="IY40" s="67">
        <f t="shared" si="39"/>
        <v>0</v>
      </c>
      <c r="IZ40" s="41" t="str">
        <f t="shared" si="30"/>
        <v/>
      </c>
      <c r="JA40" s="41" t="str">
        <f t="shared" si="31"/>
        <v/>
      </c>
      <c r="JB40" s="67">
        <f t="shared" si="40"/>
        <v>0</v>
      </c>
      <c r="JC40" s="41" t="str">
        <f t="shared" si="32"/>
        <v/>
      </c>
      <c r="JD40" s="41" t="str">
        <f t="shared" si="33"/>
        <v/>
      </c>
      <c r="JE40" s="67">
        <f t="shared" ref="JE40:JE41" si="41">DM40</f>
        <v>0</v>
      </c>
      <c r="JF40" s="41" t="str">
        <f t="shared" si="34"/>
        <v/>
      </c>
      <c r="JG40" s="41" t="str">
        <f t="shared" si="35"/>
        <v/>
      </c>
      <c r="JH40" s="67">
        <f t="shared" ref="JH40:JH41" si="42">DZ40</f>
        <v>0</v>
      </c>
      <c r="JI40" s="41" t="str">
        <f t="shared" si="36"/>
        <v/>
      </c>
      <c r="JJ40" s="41" t="str">
        <f t="shared" si="37"/>
        <v/>
      </c>
      <c r="JK40" s="68" t="e">
        <f t="shared" si="38"/>
        <v>#REF!</v>
      </c>
      <c r="JL40" s="69" t="s">
        <v>94</v>
      </c>
    </row>
    <row r="41" spans="4:272" ht="13.5" customHeight="1" thickBot="1" x14ac:dyDescent="0.3">
      <c r="D41" s="497"/>
      <c r="E41" s="186"/>
      <c r="F41" s="172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/>
      <c r="BX41" s="173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3"/>
      <c r="CJ41" s="173"/>
      <c r="CK41" s="173"/>
      <c r="CL41" s="173"/>
      <c r="CM41" s="173"/>
      <c r="CN41" s="173"/>
      <c r="CO41" s="173"/>
      <c r="CP41" s="173"/>
      <c r="CQ41" s="173"/>
      <c r="CR41" s="173"/>
      <c r="CS41" s="173"/>
      <c r="CT41" s="173"/>
      <c r="CU41" s="173"/>
      <c r="CV41" s="173"/>
      <c r="CW41" s="173"/>
      <c r="CX41" s="173"/>
      <c r="CY41" s="173"/>
      <c r="CZ41" s="173"/>
      <c r="DA41" s="173"/>
      <c r="DB41" s="173"/>
      <c r="DC41" s="173"/>
      <c r="DD41" s="173"/>
      <c r="DE41" s="173"/>
      <c r="DF41" s="173"/>
      <c r="DG41" s="173"/>
      <c r="DH41" s="173"/>
      <c r="DI41" s="173"/>
      <c r="DJ41" s="173"/>
      <c r="DK41" s="173"/>
      <c r="DL41" s="173"/>
      <c r="DM41" s="173"/>
      <c r="DN41" s="173"/>
      <c r="DO41" s="173"/>
      <c r="DP41" s="173"/>
      <c r="DQ41" s="173"/>
      <c r="DR41" s="173"/>
      <c r="DS41" s="173"/>
      <c r="DT41" s="173"/>
      <c r="DU41" s="173"/>
      <c r="DV41" s="173"/>
      <c r="DW41" s="173"/>
      <c r="DX41" s="173"/>
      <c r="DY41" s="173"/>
      <c r="DZ41" s="173"/>
      <c r="EA41" s="173"/>
      <c r="EB41" s="173"/>
      <c r="EC41" s="173"/>
      <c r="ED41" s="173"/>
      <c r="EE41" s="173"/>
      <c r="EF41" s="173"/>
      <c r="EG41" s="173"/>
      <c r="EH41" s="173"/>
      <c r="EI41" s="173"/>
      <c r="EJ41" s="173"/>
      <c r="EK41" s="173"/>
      <c r="EL41" s="173"/>
      <c r="EM41" s="173"/>
      <c r="EN41" s="174"/>
      <c r="EO41" s="515"/>
      <c r="EP41" s="515"/>
      <c r="EQ41" s="289"/>
      <c r="ER41" s="290"/>
      <c r="ES41" s="290"/>
      <c r="ET41" s="290"/>
      <c r="EU41" s="290"/>
      <c r="EV41" s="290"/>
      <c r="EW41" s="290"/>
      <c r="EX41" s="290"/>
      <c r="EY41" s="290"/>
      <c r="EZ41" s="290"/>
      <c r="FA41" s="290"/>
      <c r="FB41" s="290"/>
      <c r="FC41" s="290"/>
      <c r="FD41" s="290"/>
      <c r="FE41" s="290"/>
      <c r="FF41" s="290"/>
      <c r="FG41" s="290"/>
      <c r="FH41" s="290"/>
      <c r="FI41" s="290"/>
      <c r="FJ41" s="290"/>
      <c r="FK41" s="290"/>
      <c r="FL41" s="290"/>
      <c r="FM41" s="290"/>
      <c r="FN41" s="290"/>
      <c r="FO41" s="290"/>
      <c r="FP41" s="290"/>
      <c r="FQ41" s="290"/>
      <c r="FR41" s="290"/>
      <c r="FS41" s="290"/>
      <c r="FT41" s="290"/>
      <c r="FU41" s="290"/>
      <c r="FV41" s="290"/>
      <c r="FW41" s="290"/>
      <c r="FX41" s="290"/>
      <c r="FY41" s="290"/>
      <c r="FZ41" s="290"/>
      <c r="GA41" s="290"/>
      <c r="GB41" s="290"/>
      <c r="GC41" s="290"/>
      <c r="GD41" s="290"/>
      <c r="GE41" s="290"/>
      <c r="GF41" s="290"/>
      <c r="GG41" s="290"/>
      <c r="GH41" s="290"/>
      <c r="GI41" s="290"/>
      <c r="GJ41" s="290"/>
      <c r="GK41" s="290"/>
      <c r="GL41" s="290"/>
      <c r="GM41" s="290"/>
      <c r="GN41" s="290"/>
      <c r="GO41" s="290"/>
      <c r="GP41" s="290"/>
      <c r="GQ41" s="290"/>
      <c r="GR41" s="290"/>
      <c r="GS41" s="290"/>
      <c r="GT41" s="290"/>
      <c r="GU41" s="290"/>
      <c r="GV41" s="291"/>
      <c r="GW41" s="189"/>
      <c r="GX41" s="519"/>
      <c r="GY41" s="45"/>
      <c r="GZ41" s="46" t="str">
        <f>IF(AH83=2,"Pareado","")</f>
        <v/>
      </c>
      <c r="HA41" s="46" t="str">
        <f>IF(AX83=2,"Lateral","")</f>
        <v/>
      </c>
      <c r="HD41" s="461"/>
      <c r="HE41" s="461"/>
      <c r="HF41" s="461"/>
      <c r="HI41" s="59"/>
      <c r="HJ41" s="53" t="str">
        <f t="shared" ref="HJ41" si="43">IF(HI42="",""," / ")</f>
        <v/>
      </c>
      <c r="HM41" s="442"/>
      <c r="HS41" s="38" t="b">
        <v>0</v>
      </c>
      <c r="HT41" s="38">
        <f>IF(HS41=TRUE,GN74,0)</f>
        <v>0</v>
      </c>
      <c r="HU41" s="38" t="str">
        <f t="shared" si="1"/>
        <v/>
      </c>
      <c r="HV41" s="38" t="str">
        <f>IF(HT41="Señalización"," / ","")</f>
        <v/>
      </c>
      <c r="HX41" s="498"/>
      <c r="IG41" s="141">
        <v>10</v>
      </c>
      <c r="IH41" s="141">
        <f t="shared" si="13"/>
        <v>0</v>
      </c>
      <c r="II41" s="41" t="str">
        <f t="shared" si="14"/>
        <v/>
      </c>
      <c r="IJ41" s="40">
        <f t="shared" si="15"/>
        <v>0</v>
      </c>
      <c r="IK41" s="41" t="str">
        <f t="shared" si="16"/>
        <v/>
      </c>
      <c r="IL41" s="41" t="str">
        <f t="shared" si="17"/>
        <v/>
      </c>
      <c r="IM41" s="67">
        <f t="shared" si="18"/>
        <v>0</v>
      </c>
      <c r="IN41" s="41" t="str">
        <f t="shared" si="19"/>
        <v/>
      </c>
      <c r="IO41" s="41" t="str">
        <f t="shared" si="20"/>
        <v/>
      </c>
      <c r="IP41" s="67">
        <f t="shared" si="21"/>
        <v>0</v>
      </c>
      <c r="IQ41" s="41" t="str">
        <f t="shared" si="22"/>
        <v/>
      </c>
      <c r="IR41" s="41" t="str">
        <f t="shared" si="23"/>
        <v/>
      </c>
      <c r="IS41" s="67">
        <f t="shared" si="24"/>
        <v>0</v>
      </c>
      <c r="IT41" s="41" t="str">
        <f t="shared" si="25"/>
        <v/>
      </c>
      <c r="IU41" s="41" t="str">
        <f t="shared" si="26"/>
        <v/>
      </c>
      <c r="IV41" s="67">
        <f t="shared" si="27"/>
        <v>0</v>
      </c>
      <c r="IW41" s="41" t="str">
        <f t="shared" si="28"/>
        <v/>
      </c>
      <c r="IX41" s="41" t="str">
        <f t="shared" si="29"/>
        <v/>
      </c>
      <c r="IY41" s="67">
        <f t="shared" si="39"/>
        <v>0</v>
      </c>
      <c r="IZ41" s="41" t="str">
        <f t="shared" si="30"/>
        <v/>
      </c>
      <c r="JA41" s="41" t="str">
        <f t="shared" si="31"/>
        <v/>
      </c>
      <c r="JB41" s="67">
        <f t="shared" si="40"/>
        <v>0</v>
      </c>
      <c r="JC41" s="41" t="str">
        <f t="shared" si="32"/>
        <v/>
      </c>
      <c r="JD41" s="41" t="str">
        <f t="shared" si="33"/>
        <v/>
      </c>
      <c r="JE41" s="67">
        <f t="shared" si="41"/>
        <v>0</v>
      </c>
      <c r="JF41" s="41" t="str">
        <f t="shared" si="34"/>
        <v/>
      </c>
      <c r="JG41" s="41" t="str">
        <f t="shared" si="35"/>
        <v/>
      </c>
      <c r="JH41" s="67">
        <f t="shared" si="42"/>
        <v>0</v>
      </c>
      <c r="JI41" s="41" t="str">
        <f t="shared" si="36"/>
        <v/>
      </c>
      <c r="JJ41" s="41" t="str">
        <f t="shared" si="37"/>
        <v/>
      </c>
      <c r="JK41" s="68" t="str">
        <f t="shared" si="38"/>
        <v/>
      </c>
      <c r="JL41" s="69" t="s">
        <v>95</v>
      </c>
    </row>
    <row r="42" spans="4:272" ht="4.5" customHeight="1" x14ac:dyDescent="0.2">
      <c r="D42" s="497"/>
      <c r="E42" s="186"/>
      <c r="F42" s="175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76"/>
      <c r="DT42" s="176"/>
      <c r="DU42" s="176"/>
      <c r="DV42" s="176"/>
      <c r="DW42" s="176"/>
      <c r="DX42" s="176"/>
      <c r="DY42" s="176"/>
      <c r="DZ42" s="176"/>
      <c r="EA42" s="176"/>
      <c r="EB42" s="176"/>
      <c r="EC42" s="176"/>
      <c r="ED42" s="176"/>
      <c r="EE42" s="176"/>
      <c r="EF42" s="176"/>
      <c r="EG42" s="176"/>
      <c r="EH42" s="176"/>
      <c r="EI42" s="176"/>
      <c r="EJ42" s="176"/>
      <c r="EK42" s="176"/>
      <c r="EL42" s="176"/>
      <c r="EM42" s="176"/>
      <c r="EN42" s="177"/>
      <c r="EO42" s="515"/>
      <c r="EP42" s="515"/>
      <c r="EQ42" s="289"/>
      <c r="ER42" s="290"/>
      <c r="ES42" s="290"/>
      <c r="ET42" s="290"/>
      <c r="EU42" s="290"/>
      <c r="EV42" s="290"/>
      <c r="EW42" s="290"/>
      <c r="EX42" s="290"/>
      <c r="EY42" s="290"/>
      <c r="EZ42" s="290"/>
      <c r="FA42" s="290"/>
      <c r="FB42" s="290"/>
      <c r="FC42" s="290"/>
      <c r="FD42" s="290"/>
      <c r="FE42" s="290"/>
      <c r="FF42" s="290"/>
      <c r="FG42" s="290"/>
      <c r="FH42" s="290"/>
      <c r="FI42" s="290"/>
      <c r="FJ42" s="290"/>
      <c r="FK42" s="290"/>
      <c r="FL42" s="290"/>
      <c r="FM42" s="290"/>
      <c r="FN42" s="290"/>
      <c r="FO42" s="290"/>
      <c r="FP42" s="290"/>
      <c r="FQ42" s="290"/>
      <c r="FR42" s="290"/>
      <c r="FS42" s="290"/>
      <c r="FT42" s="290"/>
      <c r="FU42" s="290"/>
      <c r="FV42" s="290"/>
      <c r="FW42" s="290"/>
      <c r="FX42" s="290"/>
      <c r="FY42" s="290"/>
      <c r="FZ42" s="290"/>
      <c r="GA42" s="290"/>
      <c r="GB42" s="290"/>
      <c r="GC42" s="290"/>
      <c r="GD42" s="290"/>
      <c r="GE42" s="290"/>
      <c r="GF42" s="290"/>
      <c r="GG42" s="290"/>
      <c r="GH42" s="290"/>
      <c r="GI42" s="290"/>
      <c r="GJ42" s="290"/>
      <c r="GK42" s="290"/>
      <c r="GL42" s="290"/>
      <c r="GM42" s="290"/>
      <c r="GN42" s="290"/>
      <c r="GO42" s="290"/>
      <c r="GP42" s="290"/>
      <c r="GQ42" s="290"/>
      <c r="GR42" s="290"/>
      <c r="GS42" s="290"/>
      <c r="GT42" s="290"/>
      <c r="GU42" s="290"/>
      <c r="GV42" s="291"/>
      <c r="GW42" s="189"/>
      <c r="GX42" s="519"/>
      <c r="GY42" s="45"/>
      <c r="GZ42" s="46" t="str">
        <f>IF(AH83=3,"Continuo en Trama","")</f>
        <v>Continuo en Trama</v>
      </c>
      <c r="HA42" s="46" t="str">
        <f>IF(AX83=3,"Multiple","")</f>
        <v>Multiple</v>
      </c>
      <c r="HD42" s="461"/>
      <c r="HE42" s="461"/>
      <c r="HF42" s="461"/>
      <c r="HU42" s="38" t="str">
        <f t="shared" si="1"/>
        <v/>
      </c>
      <c r="HV42" s="38" t="str">
        <f>IF(HT42="Agarraderas, bordillos y pasamanos",1,"")</f>
        <v/>
      </c>
      <c r="HX42" s="498"/>
      <c r="IJ42" s="70"/>
      <c r="IK42" s="66"/>
    </row>
    <row r="43" spans="4:272" ht="12.75" customHeight="1" thickBot="1" x14ac:dyDescent="0.25">
      <c r="D43" s="497"/>
      <c r="E43" s="186"/>
      <c r="F43" s="435" t="s">
        <v>23</v>
      </c>
      <c r="G43" s="435"/>
      <c r="H43" s="435"/>
      <c r="I43" s="435"/>
      <c r="J43" s="435"/>
      <c r="K43" s="435"/>
      <c r="L43" s="435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435"/>
      <c r="AU43" s="435"/>
      <c r="AV43" s="435"/>
      <c r="AW43" s="435"/>
      <c r="AX43" s="435"/>
      <c r="AY43" s="435"/>
      <c r="AZ43" s="435"/>
      <c r="BA43" s="436"/>
      <c r="BB43" s="436"/>
      <c r="BC43" s="438" t="s">
        <v>96</v>
      </c>
      <c r="BD43" s="438"/>
      <c r="BE43" s="438"/>
      <c r="BF43" s="438"/>
      <c r="BG43" s="438"/>
      <c r="BH43" s="438"/>
      <c r="BI43" s="438"/>
      <c r="BJ43" s="438"/>
      <c r="BK43" s="438"/>
      <c r="BL43" s="438"/>
      <c r="BM43" s="438"/>
      <c r="BN43" s="438"/>
      <c r="BO43" s="438"/>
      <c r="BP43" s="438"/>
      <c r="BQ43" s="438"/>
      <c r="BR43" s="438"/>
      <c r="BS43" s="438"/>
      <c r="BT43" s="438"/>
      <c r="BU43" s="438"/>
      <c r="BV43" s="438"/>
      <c r="BW43" s="438"/>
      <c r="BX43" s="438"/>
      <c r="BY43" s="438"/>
      <c r="BZ43" s="438"/>
      <c r="CA43" s="438"/>
      <c r="CB43" s="438"/>
      <c r="CC43" s="438"/>
      <c r="CD43" s="438"/>
      <c r="CE43" s="438"/>
      <c r="CF43" s="438"/>
      <c r="CG43" s="438"/>
      <c r="CH43" s="438"/>
      <c r="CI43" s="438"/>
      <c r="CJ43" s="438"/>
      <c r="CK43" s="438"/>
      <c r="CL43" s="438"/>
      <c r="CM43" s="438"/>
      <c r="CN43" s="438"/>
      <c r="CO43" s="438"/>
      <c r="CP43" s="438"/>
      <c r="CQ43" s="438"/>
      <c r="CR43" s="438"/>
      <c r="CS43" s="438"/>
      <c r="CT43" s="438"/>
      <c r="CU43" s="438"/>
      <c r="CV43" s="438"/>
      <c r="CW43" s="438"/>
      <c r="CX43" s="438"/>
      <c r="CY43" s="438"/>
      <c r="CZ43" s="438"/>
      <c r="DA43" s="438"/>
      <c r="DB43" s="438"/>
      <c r="DC43" s="438"/>
      <c r="DD43" s="438"/>
      <c r="DE43" s="438"/>
      <c r="DF43" s="438"/>
      <c r="DG43" s="438"/>
      <c r="DH43" s="438"/>
      <c r="DI43" s="438"/>
      <c r="DJ43" s="438"/>
      <c r="DK43" s="438"/>
      <c r="DL43" s="438"/>
      <c r="DM43" s="438"/>
      <c r="DN43" s="438"/>
      <c r="DO43" s="438"/>
      <c r="DP43" s="438"/>
      <c r="DQ43" s="438"/>
      <c r="DR43" s="438"/>
      <c r="DS43" s="438"/>
      <c r="DT43" s="438"/>
      <c r="DU43" s="438"/>
      <c r="DV43" s="438"/>
      <c r="DW43" s="438"/>
      <c r="DX43" s="438"/>
      <c r="DY43" s="438"/>
      <c r="DZ43" s="438"/>
      <c r="EA43" s="438"/>
      <c r="EB43" s="438"/>
      <c r="EC43" s="438"/>
      <c r="ED43" s="438"/>
      <c r="EE43" s="438"/>
      <c r="EF43" s="438"/>
      <c r="EG43" s="438"/>
      <c r="EH43" s="438"/>
      <c r="EI43" s="438"/>
      <c r="EJ43" s="438"/>
      <c r="EK43" s="438"/>
      <c r="EL43" s="438"/>
      <c r="EM43" s="438"/>
      <c r="EN43" s="438"/>
      <c r="EO43" s="515"/>
      <c r="EP43" s="515"/>
      <c r="EQ43" s="289"/>
      <c r="ER43" s="290"/>
      <c r="ES43" s="290"/>
      <c r="ET43" s="290"/>
      <c r="EU43" s="290"/>
      <c r="EV43" s="290"/>
      <c r="EW43" s="290"/>
      <c r="EX43" s="290"/>
      <c r="EY43" s="290"/>
      <c r="EZ43" s="290"/>
      <c r="FA43" s="290"/>
      <c r="FB43" s="290"/>
      <c r="FC43" s="290"/>
      <c r="FD43" s="290"/>
      <c r="FE43" s="290"/>
      <c r="FF43" s="290"/>
      <c r="FG43" s="290"/>
      <c r="FH43" s="290"/>
      <c r="FI43" s="290"/>
      <c r="FJ43" s="290"/>
      <c r="FK43" s="290"/>
      <c r="FL43" s="290"/>
      <c r="FM43" s="290"/>
      <c r="FN43" s="290"/>
      <c r="FO43" s="290"/>
      <c r="FP43" s="290"/>
      <c r="FQ43" s="290"/>
      <c r="FR43" s="290"/>
      <c r="FS43" s="290"/>
      <c r="FT43" s="290"/>
      <c r="FU43" s="290"/>
      <c r="FV43" s="290"/>
      <c r="FW43" s="290"/>
      <c r="FX43" s="290"/>
      <c r="FY43" s="290"/>
      <c r="FZ43" s="290"/>
      <c r="GA43" s="290"/>
      <c r="GB43" s="290"/>
      <c r="GC43" s="290"/>
      <c r="GD43" s="290"/>
      <c r="GE43" s="290"/>
      <c r="GF43" s="290"/>
      <c r="GG43" s="290"/>
      <c r="GH43" s="290"/>
      <c r="GI43" s="290"/>
      <c r="GJ43" s="290"/>
      <c r="GK43" s="290"/>
      <c r="GL43" s="290"/>
      <c r="GM43" s="290"/>
      <c r="GN43" s="290"/>
      <c r="GO43" s="290"/>
      <c r="GP43" s="290"/>
      <c r="GQ43" s="290"/>
      <c r="GR43" s="290"/>
      <c r="GS43" s="290"/>
      <c r="GT43" s="290"/>
      <c r="GU43" s="290"/>
      <c r="GV43" s="291"/>
      <c r="GW43" s="189"/>
      <c r="GX43" s="519"/>
      <c r="GY43" s="45"/>
      <c r="GZ43" s="51" t="str">
        <f>IF(AH83=4,"Aislado en Trama","")</f>
        <v/>
      </c>
      <c r="HA43" s="51" t="str">
        <f>IF(AX83=4,"Esquinero","")</f>
        <v/>
      </c>
      <c r="HD43" s="461"/>
      <c r="HE43" s="461"/>
      <c r="HF43" s="461"/>
      <c r="HU43" s="38" t="str">
        <f t="shared" si="1"/>
        <v/>
      </c>
      <c r="HV43" s="3"/>
      <c r="HW43" s="3"/>
      <c r="HX43" s="498"/>
    </row>
    <row r="44" spans="4:272" ht="9.9" customHeight="1" thickBot="1" x14ac:dyDescent="0.25">
      <c r="D44" s="497"/>
      <c r="E44" s="186"/>
      <c r="F44" s="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64"/>
      <c r="BA44" s="437"/>
      <c r="BB44" s="437"/>
      <c r="BC44" s="439" t="s">
        <v>97</v>
      </c>
      <c r="BD44" s="440"/>
      <c r="BE44" s="440"/>
      <c r="BF44" s="440"/>
      <c r="BG44" s="440"/>
      <c r="BH44" s="440"/>
      <c r="BI44" s="440"/>
      <c r="BJ44" s="440"/>
      <c r="BK44" s="440"/>
      <c r="BL44" s="440"/>
      <c r="BM44" s="440"/>
      <c r="BN44" s="440"/>
      <c r="BO44" s="440"/>
      <c r="BP44" s="440"/>
      <c r="BQ44" s="440"/>
      <c r="BR44" s="440"/>
      <c r="BS44" s="440"/>
      <c r="BT44" s="440"/>
      <c r="BU44" s="440"/>
      <c r="BV44" s="440"/>
      <c r="BW44" s="440"/>
      <c r="BX44" s="440"/>
      <c r="BY44" s="440"/>
      <c r="BZ44" s="440"/>
      <c r="CA44" s="440"/>
      <c r="CB44" s="440"/>
      <c r="CC44" s="440"/>
      <c r="CD44" s="440"/>
      <c r="CE44" s="440"/>
      <c r="CF44" s="440"/>
      <c r="CG44" s="440"/>
      <c r="CH44" s="440"/>
      <c r="CI44" s="440"/>
      <c r="CJ44" s="440"/>
      <c r="CK44" s="440"/>
      <c r="CL44" s="440"/>
      <c r="CM44" s="440"/>
      <c r="CN44" s="440"/>
      <c r="CO44" s="440"/>
      <c r="CP44" s="440"/>
      <c r="CQ44" s="440"/>
      <c r="CR44" s="440"/>
      <c r="CS44" s="440"/>
      <c r="CT44" s="440"/>
      <c r="CU44" s="440"/>
      <c r="CV44" s="440"/>
      <c r="CW44" s="440"/>
      <c r="CX44" s="440"/>
      <c r="CY44" s="440"/>
      <c r="CZ44" s="440"/>
      <c r="DA44" s="440"/>
      <c r="DB44" s="440"/>
      <c r="DC44" s="440"/>
      <c r="DD44" s="440"/>
      <c r="DE44" s="440"/>
      <c r="DF44" s="440"/>
      <c r="DG44" s="440"/>
      <c r="DH44" s="440"/>
      <c r="DI44" s="440"/>
      <c r="DJ44" s="440"/>
      <c r="DK44" s="440"/>
      <c r="DL44" s="440"/>
      <c r="DM44" s="440"/>
      <c r="DN44" s="440"/>
      <c r="DO44" s="440"/>
      <c r="DP44" s="440"/>
      <c r="DQ44" s="440"/>
      <c r="DR44" s="440"/>
      <c r="DS44" s="440"/>
      <c r="DT44" s="440"/>
      <c r="DU44" s="440"/>
      <c r="DV44" s="440"/>
      <c r="DW44" s="440"/>
      <c r="DX44" s="440"/>
      <c r="DY44" s="440"/>
      <c r="DZ44" s="440"/>
      <c r="EA44" s="440"/>
      <c r="EB44" s="440"/>
      <c r="EC44" s="440"/>
      <c r="ED44" s="440"/>
      <c r="EE44" s="440"/>
      <c r="EF44" s="440"/>
      <c r="EG44" s="440"/>
      <c r="EH44" s="440"/>
      <c r="EI44" s="440"/>
      <c r="EJ44" s="440"/>
      <c r="EK44" s="440"/>
      <c r="EL44" s="440"/>
      <c r="EM44" s="440"/>
      <c r="EN44" s="441"/>
      <c r="EO44" s="515"/>
      <c r="EP44" s="515"/>
      <c r="EQ44" s="289"/>
      <c r="ER44" s="290"/>
      <c r="ES44" s="290"/>
      <c r="ET44" s="290"/>
      <c r="EU44" s="290"/>
      <c r="EV44" s="290"/>
      <c r="EW44" s="290"/>
      <c r="EX44" s="290"/>
      <c r="EY44" s="290"/>
      <c r="EZ44" s="290"/>
      <c r="FA44" s="290"/>
      <c r="FB44" s="290"/>
      <c r="FC44" s="290"/>
      <c r="FD44" s="290"/>
      <c r="FE44" s="290"/>
      <c r="FF44" s="290"/>
      <c r="FG44" s="290"/>
      <c r="FH44" s="290"/>
      <c r="FI44" s="290"/>
      <c r="FJ44" s="290"/>
      <c r="FK44" s="290"/>
      <c r="FL44" s="290"/>
      <c r="FM44" s="290"/>
      <c r="FN44" s="290"/>
      <c r="FO44" s="290"/>
      <c r="FP44" s="290"/>
      <c r="FQ44" s="290"/>
      <c r="FR44" s="290"/>
      <c r="FS44" s="290"/>
      <c r="FT44" s="290"/>
      <c r="FU44" s="290"/>
      <c r="FV44" s="290"/>
      <c r="FW44" s="290"/>
      <c r="FX44" s="290"/>
      <c r="FY44" s="290"/>
      <c r="FZ44" s="290"/>
      <c r="GA44" s="290"/>
      <c r="GB44" s="290"/>
      <c r="GC44" s="290"/>
      <c r="GD44" s="290"/>
      <c r="GE44" s="290"/>
      <c r="GF44" s="290"/>
      <c r="GG44" s="290"/>
      <c r="GH44" s="290"/>
      <c r="GI44" s="290"/>
      <c r="GJ44" s="290"/>
      <c r="GK44" s="290"/>
      <c r="GL44" s="290"/>
      <c r="GM44" s="290"/>
      <c r="GN44" s="290"/>
      <c r="GO44" s="290"/>
      <c r="GP44" s="290"/>
      <c r="GQ44" s="290"/>
      <c r="GR44" s="290"/>
      <c r="GS44" s="290"/>
      <c r="GT44" s="290"/>
      <c r="GU44" s="290"/>
      <c r="GV44" s="291"/>
      <c r="GW44" s="189"/>
      <c r="GX44" s="519"/>
      <c r="GY44" s="45"/>
      <c r="GZ44" s="68" t="str">
        <f>CONCATENATE(GZ40,GZ41,GZ42,GZ43)</f>
        <v>Continuo en Trama</v>
      </c>
      <c r="HA44" s="68" t="str">
        <f>CONCATENATE(HA40,HA41,HA42,HA43)</f>
        <v>Multiple</v>
      </c>
      <c r="HD44" s="461"/>
      <c r="HE44" s="461"/>
      <c r="HF44" s="461"/>
      <c r="HS44" s="38" t="b">
        <v>0</v>
      </c>
      <c r="HT44" s="38">
        <f>IF(HS44=TRUE,GN79,0)</f>
        <v>0</v>
      </c>
      <c r="HU44" s="38" t="str">
        <f t="shared" si="1"/>
        <v/>
      </c>
      <c r="HV44" s="38" t="str">
        <f>IF(HT44="Ascensores"," / ","")</f>
        <v/>
      </c>
      <c r="HX44" s="498"/>
    </row>
    <row r="45" spans="4:272" ht="2.4" customHeight="1" x14ac:dyDescent="0.2">
      <c r="D45" s="497"/>
      <c r="E45" s="186"/>
      <c r="F45" s="17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407" t="s">
        <v>24</v>
      </c>
      <c r="Y45" s="408"/>
      <c r="Z45" s="408"/>
      <c r="AA45" s="408"/>
      <c r="AB45" s="408"/>
      <c r="AC45" s="408"/>
      <c r="AD45" s="408"/>
      <c r="AE45" s="408"/>
      <c r="AF45" s="409"/>
      <c r="AG45" s="161"/>
      <c r="AH45" s="407" t="s">
        <v>25</v>
      </c>
      <c r="AI45" s="408"/>
      <c r="AJ45" s="408"/>
      <c r="AK45" s="408"/>
      <c r="AL45" s="408"/>
      <c r="AM45" s="408"/>
      <c r="AN45" s="408"/>
      <c r="AO45" s="409"/>
      <c r="AP45" s="71"/>
      <c r="AQ45" s="407" t="s">
        <v>26</v>
      </c>
      <c r="AR45" s="408"/>
      <c r="AS45" s="408"/>
      <c r="AT45" s="408"/>
      <c r="AU45" s="408"/>
      <c r="AV45" s="408"/>
      <c r="AW45" s="408"/>
      <c r="AX45" s="408"/>
      <c r="AY45" s="409"/>
      <c r="AZ45" s="165"/>
      <c r="BA45" s="437"/>
      <c r="BB45" s="437"/>
      <c r="BC45" s="72"/>
      <c r="BD45" s="73"/>
      <c r="BE45" s="230" t="s">
        <v>98</v>
      </c>
      <c r="BF45" s="231"/>
      <c r="BG45" s="231"/>
      <c r="BH45" s="231"/>
      <c r="BI45" s="231"/>
      <c r="BJ45" s="231"/>
      <c r="BK45" s="231"/>
      <c r="BL45" s="231"/>
      <c r="BM45" s="231"/>
      <c r="BN45" s="231"/>
      <c r="BO45" s="232"/>
      <c r="BP45" s="286"/>
      <c r="BQ45" s="287"/>
      <c r="BR45" s="287"/>
      <c r="BS45" s="287"/>
      <c r="BT45" s="288"/>
      <c r="BU45" s="73"/>
      <c r="BV45" s="230" t="s">
        <v>99</v>
      </c>
      <c r="BW45" s="231"/>
      <c r="BX45" s="231"/>
      <c r="BY45" s="231"/>
      <c r="BZ45" s="231"/>
      <c r="CA45" s="231"/>
      <c r="CB45" s="231"/>
      <c r="CC45" s="231"/>
      <c r="CD45" s="231"/>
      <c r="CE45" s="231"/>
      <c r="CF45" s="231"/>
      <c r="CG45" s="231"/>
      <c r="CH45" s="231"/>
      <c r="CI45" s="232"/>
      <c r="CJ45" s="286"/>
      <c r="CK45" s="287"/>
      <c r="CL45" s="288"/>
      <c r="CM45" s="73"/>
      <c r="CN45" s="230" t="s">
        <v>100</v>
      </c>
      <c r="CO45" s="231"/>
      <c r="CP45" s="231"/>
      <c r="CQ45" s="231"/>
      <c r="CR45" s="231"/>
      <c r="CS45" s="231"/>
      <c r="CT45" s="231"/>
      <c r="CU45" s="231"/>
      <c r="CV45" s="231"/>
      <c r="CW45" s="231"/>
      <c r="CX45" s="231"/>
      <c r="CY45" s="231"/>
      <c r="CZ45" s="232"/>
      <c r="DA45" s="286"/>
      <c r="DB45" s="287"/>
      <c r="DC45" s="288"/>
      <c r="DD45" s="73"/>
      <c r="DE45" s="230" t="s">
        <v>101</v>
      </c>
      <c r="DF45" s="231"/>
      <c r="DG45" s="231"/>
      <c r="DH45" s="231"/>
      <c r="DI45" s="231"/>
      <c r="DJ45" s="231"/>
      <c r="DK45" s="231"/>
      <c r="DL45" s="231"/>
      <c r="DM45" s="231"/>
      <c r="DN45" s="231"/>
      <c r="DO45" s="231"/>
      <c r="DP45" s="231"/>
      <c r="DQ45" s="231"/>
      <c r="DR45" s="231"/>
      <c r="DS45" s="232"/>
      <c r="DT45" s="221" t="s">
        <v>102</v>
      </c>
      <c r="DU45" s="222"/>
      <c r="DV45" s="223"/>
      <c r="DW45" s="73"/>
      <c r="DX45" s="230" t="s">
        <v>103</v>
      </c>
      <c r="DY45" s="231"/>
      <c r="DZ45" s="231"/>
      <c r="EA45" s="231"/>
      <c r="EB45" s="231"/>
      <c r="EC45" s="231"/>
      <c r="ED45" s="231"/>
      <c r="EE45" s="231"/>
      <c r="EF45" s="231"/>
      <c r="EG45" s="231"/>
      <c r="EH45" s="231"/>
      <c r="EI45" s="232"/>
      <c r="EJ45" s="286"/>
      <c r="EK45" s="287"/>
      <c r="EL45" s="288"/>
      <c r="EM45" s="73"/>
      <c r="EN45" s="74"/>
      <c r="EO45" s="515"/>
      <c r="EP45" s="515"/>
      <c r="EQ45" s="289"/>
      <c r="ER45" s="290"/>
      <c r="ES45" s="290"/>
      <c r="ET45" s="290"/>
      <c r="EU45" s="290"/>
      <c r="EV45" s="290"/>
      <c r="EW45" s="290"/>
      <c r="EX45" s="290"/>
      <c r="EY45" s="290"/>
      <c r="EZ45" s="290"/>
      <c r="FA45" s="290"/>
      <c r="FB45" s="290"/>
      <c r="FC45" s="290"/>
      <c r="FD45" s="290"/>
      <c r="FE45" s="290"/>
      <c r="FF45" s="290"/>
      <c r="FG45" s="290"/>
      <c r="FH45" s="290"/>
      <c r="FI45" s="290"/>
      <c r="FJ45" s="290"/>
      <c r="FK45" s="290"/>
      <c r="FL45" s="290"/>
      <c r="FM45" s="290"/>
      <c r="FN45" s="290"/>
      <c r="FO45" s="290"/>
      <c r="FP45" s="290"/>
      <c r="FQ45" s="290"/>
      <c r="FR45" s="290"/>
      <c r="FS45" s="290"/>
      <c r="FT45" s="290"/>
      <c r="FU45" s="290"/>
      <c r="FV45" s="290"/>
      <c r="FW45" s="290"/>
      <c r="FX45" s="290"/>
      <c r="FY45" s="290"/>
      <c r="FZ45" s="290"/>
      <c r="GA45" s="290"/>
      <c r="GB45" s="290"/>
      <c r="GC45" s="290"/>
      <c r="GD45" s="290"/>
      <c r="GE45" s="290"/>
      <c r="GF45" s="290"/>
      <c r="GG45" s="290"/>
      <c r="GH45" s="290"/>
      <c r="GI45" s="290"/>
      <c r="GJ45" s="290"/>
      <c r="GK45" s="290"/>
      <c r="GL45" s="290"/>
      <c r="GM45" s="290"/>
      <c r="GN45" s="290"/>
      <c r="GO45" s="290"/>
      <c r="GP45" s="290"/>
      <c r="GQ45" s="290"/>
      <c r="GR45" s="290"/>
      <c r="GS45" s="290"/>
      <c r="GT45" s="290"/>
      <c r="GU45" s="290"/>
      <c r="GV45" s="291"/>
      <c r="GW45" s="189"/>
      <c r="GX45" s="519"/>
      <c r="GY45" s="45"/>
    </row>
    <row r="46" spans="4:272" ht="2.4" customHeight="1" x14ac:dyDescent="0.2">
      <c r="D46" s="497"/>
      <c r="E46" s="186"/>
      <c r="F46" s="17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410"/>
      <c r="Y46" s="411"/>
      <c r="Z46" s="411"/>
      <c r="AA46" s="411"/>
      <c r="AB46" s="411"/>
      <c r="AC46" s="411"/>
      <c r="AD46" s="411"/>
      <c r="AE46" s="411"/>
      <c r="AF46" s="412"/>
      <c r="AG46" s="161"/>
      <c r="AH46" s="410"/>
      <c r="AI46" s="411"/>
      <c r="AJ46" s="411"/>
      <c r="AK46" s="411"/>
      <c r="AL46" s="411"/>
      <c r="AM46" s="411"/>
      <c r="AN46" s="411"/>
      <c r="AO46" s="412"/>
      <c r="AP46" s="71"/>
      <c r="AQ46" s="410"/>
      <c r="AR46" s="411"/>
      <c r="AS46" s="411"/>
      <c r="AT46" s="411"/>
      <c r="AU46" s="411"/>
      <c r="AV46" s="411"/>
      <c r="AW46" s="411"/>
      <c r="AX46" s="411"/>
      <c r="AY46" s="412"/>
      <c r="AZ46" s="165"/>
      <c r="BA46" s="437"/>
      <c r="BB46" s="437"/>
      <c r="BC46" s="72"/>
      <c r="BD46" s="73"/>
      <c r="BE46" s="233"/>
      <c r="BF46" s="234"/>
      <c r="BG46" s="234"/>
      <c r="BH46" s="234"/>
      <c r="BI46" s="234"/>
      <c r="BJ46" s="234"/>
      <c r="BK46" s="234"/>
      <c r="BL46" s="234"/>
      <c r="BM46" s="234"/>
      <c r="BN46" s="234"/>
      <c r="BO46" s="235"/>
      <c r="BP46" s="289"/>
      <c r="BQ46" s="290"/>
      <c r="BR46" s="290"/>
      <c r="BS46" s="290"/>
      <c r="BT46" s="291"/>
      <c r="BU46" s="161"/>
      <c r="BV46" s="233"/>
      <c r="BW46" s="234"/>
      <c r="BX46" s="234"/>
      <c r="BY46" s="234"/>
      <c r="BZ46" s="234"/>
      <c r="CA46" s="234"/>
      <c r="CB46" s="234"/>
      <c r="CC46" s="234"/>
      <c r="CD46" s="234"/>
      <c r="CE46" s="234"/>
      <c r="CF46" s="234"/>
      <c r="CG46" s="234"/>
      <c r="CH46" s="234"/>
      <c r="CI46" s="235"/>
      <c r="CJ46" s="289"/>
      <c r="CK46" s="290"/>
      <c r="CL46" s="291"/>
      <c r="CM46" s="161"/>
      <c r="CN46" s="233"/>
      <c r="CO46" s="234"/>
      <c r="CP46" s="234"/>
      <c r="CQ46" s="234"/>
      <c r="CR46" s="234"/>
      <c r="CS46" s="234"/>
      <c r="CT46" s="234"/>
      <c r="CU46" s="234"/>
      <c r="CV46" s="234"/>
      <c r="CW46" s="234"/>
      <c r="CX46" s="234"/>
      <c r="CY46" s="234"/>
      <c r="CZ46" s="235"/>
      <c r="DA46" s="289"/>
      <c r="DB46" s="290"/>
      <c r="DC46" s="291"/>
      <c r="DD46" s="161"/>
      <c r="DE46" s="233"/>
      <c r="DF46" s="234"/>
      <c r="DG46" s="234"/>
      <c r="DH46" s="234"/>
      <c r="DI46" s="234"/>
      <c r="DJ46" s="234"/>
      <c r="DK46" s="234"/>
      <c r="DL46" s="234"/>
      <c r="DM46" s="234"/>
      <c r="DN46" s="234"/>
      <c r="DO46" s="234"/>
      <c r="DP46" s="234"/>
      <c r="DQ46" s="234"/>
      <c r="DR46" s="234"/>
      <c r="DS46" s="235"/>
      <c r="DT46" s="224"/>
      <c r="DU46" s="225"/>
      <c r="DV46" s="226"/>
      <c r="DW46" s="161"/>
      <c r="DX46" s="233"/>
      <c r="DY46" s="234"/>
      <c r="DZ46" s="234"/>
      <c r="EA46" s="234"/>
      <c r="EB46" s="234"/>
      <c r="EC46" s="234"/>
      <c r="ED46" s="234"/>
      <c r="EE46" s="234"/>
      <c r="EF46" s="234"/>
      <c r="EG46" s="234"/>
      <c r="EH46" s="234"/>
      <c r="EI46" s="235"/>
      <c r="EJ46" s="289"/>
      <c r="EK46" s="290"/>
      <c r="EL46" s="291"/>
      <c r="EM46" s="73"/>
      <c r="EN46" s="74"/>
      <c r="EO46" s="515"/>
      <c r="EP46" s="515"/>
      <c r="EQ46" s="289"/>
      <c r="ER46" s="290"/>
      <c r="ES46" s="290"/>
      <c r="ET46" s="290"/>
      <c r="EU46" s="290"/>
      <c r="EV46" s="290"/>
      <c r="EW46" s="290"/>
      <c r="EX46" s="290"/>
      <c r="EY46" s="290"/>
      <c r="EZ46" s="290"/>
      <c r="FA46" s="290"/>
      <c r="FB46" s="290"/>
      <c r="FC46" s="290"/>
      <c r="FD46" s="290"/>
      <c r="FE46" s="290"/>
      <c r="FF46" s="290"/>
      <c r="FG46" s="290"/>
      <c r="FH46" s="290"/>
      <c r="FI46" s="290"/>
      <c r="FJ46" s="290"/>
      <c r="FK46" s="290"/>
      <c r="FL46" s="290"/>
      <c r="FM46" s="290"/>
      <c r="FN46" s="290"/>
      <c r="FO46" s="290"/>
      <c r="FP46" s="290"/>
      <c r="FQ46" s="290"/>
      <c r="FR46" s="290"/>
      <c r="FS46" s="290"/>
      <c r="FT46" s="290"/>
      <c r="FU46" s="290"/>
      <c r="FV46" s="290"/>
      <c r="FW46" s="290"/>
      <c r="FX46" s="290"/>
      <c r="FY46" s="290"/>
      <c r="FZ46" s="290"/>
      <c r="GA46" s="290"/>
      <c r="GB46" s="290"/>
      <c r="GC46" s="290"/>
      <c r="GD46" s="290"/>
      <c r="GE46" s="290"/>
      <c r="GF46" s="290"/>
      <c r="GG46" s="290"/>
      <c r="GH46" s="290"/>
      <c r="GI46" s="290"/>
      <c r="GJ46" s="290"/>
      <c r="GK46" s="290"/>
      <c r="GL46" s="290"/>
      <c r="GM46" s="290"/>
      <c r="GN46" s="290"/>
      <c r="GO46" s="290"/>
      <c r="GP46" s="290"/>
      <c r="GQ46" s="290"/>
      <c r="GR46" s="290"/>
      <c r="GS46" s="290"/>
      <c r="GT46" s="290"/>
      <c r="GU46" s="290"/>
      <c r="GV46" s="291"/>
      <c r="GW46" s="189"/>
      <c r="GX46" s="519"/>
      <c r="GY46" s="45"/>
    </row>
    <row r="47" spans="4:272" ht="2.25" customHeight="1" x14ac:dyDescent="0.2">
      <c r="D47" s="497"/>
      <c r="E47" s="186"/>
      <c r="F47" s="17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410"/>
      <c r="Y47" s="411"/>
      <c r="Z47" s="411"/>
      <c r="AA47" s="411"/>
      <c r="AB47" s="411"/>
      <c r="AC47" s="411"/>
      <c r="AD47" s="411"/>
      <c r="AE47" s="411"/>
      <c r="AF47" s="412"/>
      <c r="AG47" s="161"/>
      <c r="AH47" s="410"/>
      <c r="AI47" s="411"/>
      <c r="AJ47" s="411"/>
      <c r="AK47" s="411"/>
      <c r="AL47" s="411"/>
      <c r="AM47" s="411"/>
      <c r="AN47" s="411"/>
      <c r="AO47" s="412"/>
      <c r="AP47" s="161"/>
      <c r="AQ47" s="410"/>
      <c r="AR47" s="411"/>
      <c r="AS47" s="411"/>
      <c r="AT47" s="411"/>
      <c r="AU47" s="411"/>
      <c r="AV47" s="411"/>
      <c r="AW47" s="411"/>
      <c r="AX47" s="411"/>
      <c r="AY47" s="412"/>
      <c r="AZ47" s="165"/>
      <c r="BA47" s="437"/>
      <c r="BB47" s="437"/>
      <c r="BC47" s="160"/>
      <c r="BD47" s="161"/>
      <c r="BE47" s="233"/>
      <c r="BF47" s="234"/>
      <c r="BG47" s="234"/>
      <c r="BH47" s="234"/>
      <c r="BI47" s="234"/>
      <c r="BJ47" s="234"/>
      <c r="BK47" s="234"/>
      <c r="BL47" s="234"/>
      <c r="BM47" s="234"/>
      <c r="BN47" s="234"/>
      <c r="BO47" s="235"/>
      <c r="BP47" s="289"/>
      <c r="BQ47" s="290"/>
      <c r="BR47" s="290"/>
      <c r="BS47" s="290"/>
      <c r="BT47" s="291"/>
      <c r="BU47" s="161"/>
      <c r="BV47" s="233"/>
      <c r="BW47" s="234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5"/>
      <c r="CJ47" s="289"/>
      <c r="CK47" s="290"/>
      <c r="CL47" s="291"/>
      <c r="CM47" s="161"/>
      <c r="CN47" s="233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5"/>
      <c r="DA47" s="289"/>
      <c r="DB47" s="290"/>
      <c r="DC47" s="291"/>
      <c r="DD47" s="161"/>
      <c r="DE47" s="233"/>
      <c r="DF47" s="234"/>
      <c r="DG47" s="234"/>
      <c r="DH47" s="234"/>
      <c r="DI47" s="234"/>
      <c r="DJ47" s="234"/>
      <c r="DK47" s="234"/>
      <c r="DL47" s="234"/>
      <c r="DM47" s="234"/>
      <c r="DN47" s="234"/>
      <c r="DO47" s="234"/>
      <c r="DP47" s="234"/>
      <c r="DQ47" s="234"/>
      <c r="DR47" s="234"/>
      <c r="DS47" s="235"/>
      <c r="DT47" s="224"/>
      <c r="DU47" s="225"/>
      <c r="DV47" s="226"/>
      <c r="DW47" s="161"/>
      <c r="DX47" s="233"/>
      <c r="DY47" s="234"/>
      <c r="DZ47" s="234"/>
      <c r="EA47" s="234"/>
      <c r="EB47" s="234"/>
      <c r="EC47" s="234"/>
      <c r="ED47" s="234"/>
      <c r="EE47" s="234"/>
      <c r="EF47" s="234"/>
      <c r="EG47" s="234"/>
      <c r="EH47" s="234"/>
      <c r="EI47" s="235"/>
      <c r="EJ47" s="289"/>
      <c r="EK47" s="290"/>
      <c r="EL47" s="291"/>
      <c r="EM47" s="138"/>
      <c r="EN47" s="144"/>
      <c r="EO47" s="515"/>
      <c r="EP47" s="515"/>
      <c r="EQ47" s="289"/>
      <c r="ER47" s="290"/>
      <c r="ES47" s="290"/>
      <c r="ET47" s="290"/>
      <c r="EU47" s="290"/>
      <c r="EV47" s="290"/>
      <c r="EW47" s="290"/>
      <c r="EX47" s="290"/>
      <c r="EY47" s="290"/>
      <c r="EZ47" s="290"/>
      <c r="FA47" s="290"/>
      <c r="FB47" s="290"/>
      <c r="FC47" s="290"/>
      <c r="FD47" s="290"/>
      <c r="FE47" s="290"/>
      <c r="FF47" s="290"/>
      <c r="FG47" s="290"/>
      <c r="FH47" s="290"/>
      <c r="FI47" s="290"/>
      <c r="FJ47" s="290"/>
      <c r="FK47" s="290"/>
      <c r="FL47" s="290"/>
      <c r="FM47" s="290"/>
      <c r="FN47" s="290"/>
      <c r="FO47" s="290"/>
      <c r="FP47" s="290"/>
      <c r="FQ47" s="290"/>
      <c r="FR47" s="290"/>
      <c r="FS47" s="290"/>
      <c r="FT47" s="290"/>
      <c r="FU47" s="290"/>
      <c r="FV47" s="290"/>
      <c r="FW47" s="290"/>
      <c r="FX47" s="290"/>
      <c r="FY47" s="290"/>
      <c r="FZ47" s="290"/>
      <c r="GA47" s="290"/>
      <c r="GB47" s="290"/>
      <c r="GC47" s="290"/>
      <c r="GD47" s="290"/>
      <c r="GE47" s="290"/>
      <c r="GF47" s="290"/>
      <c r="GG47" s="290"/>
      <c r="GH47" s="290"/>
      <c r="GI47" s="290"/>
      <c r="GJ47" s="290"/>
      <c r="GK47" s="290"/>
      <c r="GL47" s="290"/>
      <c r="GM47" s="290"/>
      <c r="GN47" s="290"/>
      <c r="GO47" s="290"/>
      <c r="GP47" s="290"/>
      <c r="GQ47" s="290"/>
      <c r="GR47" s="290"/>
      <c r="GS47" s="290"/>
      <c r="GT47" s="290"/>
      <c r="GU47" s="290"/>
      <c r="GV47" s="291"/>
      <c r="GW47" s="189"/>
      <c r="GX47" s="519"/>
      <c r="GY47" s="45"/>
    </row>
    <row r="48" spans="4:272" ht="2.4" customHeight="1" x14ac:dyDescent="0.2">
      <c r="D48" s="497"/>
      <c r="E48" s="186"/>
      <c r="F48" s="17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410"/>
      <c r="Y48" s="411"/>
      <c r="Z48" s="411"/>
      <c r="AA48" s="411"/>
      <c r="AB48" s="411"/>
      <c r="AC48" s="411"/>
      <c r="AD48" s="411"/>
      <c r="AE48" s="411"/>
      <c r="AF48" s="412"/>
      <c r="AG48" s="161"/>
      <c r="AH48" s="410"/>
      <c r="AI48" s="411"/>
      <c r="AJ48" s="411"/>
      <c r="AK48" s="411"/>
      <c r="AL48" s="411"/>
      <c r="AM48" s="411"/>
      <c r="AN48" s="411"/>
      <c r="AO48" s="412"/>
      <c r="AP48" s="161"/>
      <c r="AQ48" s="410"/>
      <c r="AR48" s="411"/>
      <c r="AS48" s="411"/>
      <c r="AT48" s="411"/>
      <c r="AU48" s="411"/>
      <c r="AV48" s="411"/>
      <c r="AW48" s="411"/>
      <c r="AX48" s="411"/>
      <c r="AY48" s="412"/>
      <c r="AZ48" s="165"/>
      <c r="BA48" s="437"/>
      <c r="BB48" s="437"/>
      <c r="BC48" s="160"/>
      <c r="BD48" s="161"/>
      <c r="BE48" s="233"/>
      <c r="BF48" s="234"/>
      <c r="BG48" s="234"/>
      <c r="BH48" s="234"/>
      <c r="BI48" s="234"/>
      <c r="BJ48" s="234"/>
      <c r="BK48" s="234"/>
      <c r="BL48" s="234"/>
      <c r="BM48" s="234"/>
      <c r="BN48" s="234"/>
      <c r="BO48" s="235"/>
      <c r="BP48" s="289"/>
      <c r="BQ48" s="290"/>
      <c r="BR48" s="290"/>
      <c r="BS48" s="290"/>
      <c r="BT48" s="291"/>
      <c r="BU48" s="161"/>
      <c r="BV48" s="233"/>
      <c r="BW48" s="234"/>
      <c r="BX48" s="234"/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5"/>
      <c r="CJ48" s="289"/>
      <c r="CK48" s="290"/>
      <c r="CL48" s="291"/>
      <c r="CM48" s="161"/>
      <c r="CN48" s="233"/>
      <c r="CO48" s="234"/>
      <c r="CP48" s="234"/>
      <c r="CQ48" s="234"/>
      <c r="CR48" s="234"/>
      <c r="CS48" s="234"/>
      <c r="CT48" s="234"/>
      <c r="CU48" s="234"/>
      <c r="CV48" s="234"/>
      <c r="CW48" s="234"/>
      <c r="CX48" s="234"/>
      <c r="CY48" s="234"/>
      <c r="CZ48" s="235"/>
      <c r="DA48" s="289"/>
      <c r="DB48" s="290"/>
      <c r="DC48" s="291"/>
      <c r="DD48" s="161"/>
      <c r="DE48" s="233"/>
      <c r="DF48" s="234"/>
      <c r="DG48" s="234"/>
      <c r="DH48" s="234"/>
      <c r="DI48" s="234"/>
      <c r="DJ48" s="234"/>
      <c r="DK48" s="234"/>
      <c r="DL48" s="234"/>
      <c r="DM48" s="234"/>
      <c r="DN48" s="234"/>
      <c r="DO48" s="234"/>
      <c r="DP48" s="234"/>
      <c r="DQ48" s="234"/>
      <c r="DR48" s="234"/>
      <c r="DS48" s="235"/>
      <c r="DT48" s="224"/>
      <c r="DU48" s="225"/>
      <c r="DV48" s="226"/>
      <c r="DW48" s="161"/>
      <c r="DX48" s="233"/>
      <c r="DY48" s="234"/>
      <c r="DZ48" s="234"/>
      <c r="EA48" s="234"/>
      <c r="EB48" s="234"/>
      <c r="EC48" s="234"/>
      <c r="ED48" s="234"/>
      <c r="EE48" s="234"/>
      <c r="EF48" s="234"/>
      <c r="EG48" s="234"/>
      <c r="EH48" s="234"/>
      <c r="EI48" s="235"/>
      <c r="EJ48" s="289"/>
      <c r="EK48" s="290"/>
      <c r="EL48" s="291"/>
      <c r="EM48" s="138"/>
      <c r="EN48" s="144"/>
      <c r="EO48" s="515"/>
      <c r="EP48" s="515"/>
      <c r="EQ48" s="289"/>
      <c r="ER48" s="290"/>
      <c r="ES48" s="290"/>
      <c r="ET48" s="290"/>
      <c r="EU48" s="290"/>
      <c r="EV48" s="290"/>
      <c r="EW48" s="290"/>
      <c r="EX48" s="290"/>
      <c r="EY48" s="290"/>
      <c r="EZ48" s="290"/>
      <c r="FA48" s="290"/>
      <c r="FB48" s="290"/>
      <c r="FC48" s="290"/>
      <c r="FD48" s="290"/>
      <c r="FE48" s="290"/>
      <c r="FF48" s="290"/>
      <c r="FG48" s="290"/>
      <c r="FH48" s="290"/>
      <c r="FI48" s="290"/>
      <c r="FJ48" s="290"/>
      <c r="FK48" s="290"/>
      <c r="FL48" s="290"/>
      <c r="FM48" s="290"/>
      <c r="FN48" s="290"/>
      <c r="FO48" s="290"/>
      <c r="FP48" s="290"/>
      <c r="FQ48" s="290"/>
      <c r="FR48" s="290"/>
      <c r="FS48" s="290"/>
      <c r="FT48" s="290"/>
      <c r="FU48" s="290"/>
      <c r="FV48" s="290"/>
      <c r="FW48" s="290"/>
      <c r="FX48" s="290"/>
      <c r="FY48" s="290"/>
      <c r="FZ48" s="290"/>
      <c r="GA48" s="290"/>
      <c r="GB48" s="290"/>
      <c r="GC48" s="290"/>
      <c r="GD48" s="290"/>
      <c r="GE48" s="290"/>
      <c r="GF48" s="290"/>
      <c r="GG48" s="290"/>
      <c r="GH48" s="290"/>
      <c r="GI48" s="290"/>
      <c r="GJ48" s="290"/>
      <c r="GK48" s="290"/>
      <c r="GL48" s="290"/>
      <c r="GM48" s="290"/>
      <c r="GN48" s="290"/>
      <c r="GO48" s="290"/>
      <c r="GP48" s="290"/>
      <c r="GQ48" s="290"/>
      <c r="GR48" s="290"/>
      <c r="GS48" s="290"/>
      <c r="GT48" s="290"/>
      <c r="GU48" s="290"/>
      <c r="GV48" s="291"/>
      <c r="GW48" s="189"/>
      <c r="GX48" s="519"/>
      <c r="GY48" s="45"/>
    </row>
    <row r="49" spans="1:207" ht="2.4" customHeight="1" x14ac:dyDescent="0.2">
      <c r="D49" s="497"/>
      <c r="E49" s="186"/>
      <c r="F49" s="17"/>
      <c r="G49" s="7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413"/>
      <c r="Y49" s="414"/>
      <c r="Z49" s="414"/>
      <c r="AA49" s="414"/>
      <c r="AB49" s="414"/>
      <c r="AC49" s="414"/>
      <c r="AD49" s="414"/>
      <c r="AE49" s="414"/>
      <c r="AF49" s="415"/>
      <c r="AG49" s="161"/>
      <c r="AH49" s="413"/>
      <c r="AI49" s="414"/>
      <c r="AJ49" s="414"/>
      <c r="AK49" s="414"/>
      <c r="AL49" s="414"/>
      <c r="AM49" s="414"/>
      <c r="AN49" s="414"/>
      <c r="AO49" s="415"/>
      <c r="AP49" s="161"/>
      <c r="AQ49" s="413"/>
      <c r="AR49" s="414"/>
      <c r="AS49" s="414"/>
      <c r="AT49" s="414"/>
      <c r="AU49" s="414"/>
      <c r="AV49" s="414"/>
      <c r="AW49" s="414"/>
      <c r="AX49" s="414"/>
      <c r="AY49" s="415"/>
      <c r="AZ49" s="165"/>
      <c r="BA49" s="437"/>
      <c r="BB49" s="437"/>
      <c r="BC49" s="160"/>
      <c r="BD49" s="161"/>
      <c r="BE49" s="236"/>
      <c r="BF49" s="237"/>
      <c r="BG49" s="237"/>
      <c r="BH49" s="237"/>
      <c r="BI49" s="237"/>
      <c r="BJ49" s="237"/>
      <c r="BK49" s="237"/>
      <c r="BL49" s="237"/>
      <c r="BM49" s="237"/>
      <c r="BN49" s="237"/>
      <c r="BO49" s="238"/>
      <c r="BP49" s="292"/>
      <c r="BQ49" s="293"/>
      <c r="BR49" s="293"/>
      <c r="BS49" s="293"/>
      <c r="BT49" s="294"/>
      <c r="BU49" s="161"/>
      <c r="BV49" s="236"/>
      <c r="BW49" s="237"/>
      <c r="BX49" s="237"/>
      <c r="BY49" s="237"/>
      <c r="BZ49" s="237"/>
      <c r="CA49" s="237"/>
      <c r="CB49" s="237"/>
      <c r="CC49" s="237"/>
      <c r="CD49" s="237"/>
      <c r="CE49" s="237"/>
      <c r="CF49" s="237"/>
      <c r="CG49" s="237"/>
      <c r="CH49" s="237"/>
      <c r="CI49" s="238"/>
      <c r="CJ49" s="292"/>
      <c r="CK49" s="293"/>
      <c r="CL49" s="294"/>
      <c r="CM49" s="161"/>
      <c r="CN49" s="236"/>
      <c r="CO49" s="237"/>
      <c r="CP49" s="237"/>
      <c r="CQ49" s="237"/>
      <c r="CR49" s="237"/>
      <c r="CS49" s="237"/>
      <c r="CT49" s="237"/>
      <c r="CU49" s="237"/>
      <c r="CV49" s="237"/>
      <c r="CW49" s="237"/>
      <c r="CX49" s="237"/>
      <c r="CY49" s="237"/>
      <c r="CZ49" s="238"/>
      <c r="DA49" s="292"/>
      <c r="DB49" s="293"/>
      <c r="DC49" s="294"/>
      <c r="DD49" s="161"/>
      <c r="DE49" s="236"/>
      <c r="DF49" s="237"/>
      <c r="DG49" s="237"/>
      <c r="DH49" s="237"/>
      <c r="DI49" s="237"/>
      <c r="DJ49" s="237"/>
      <c r="DK49" s="237"/>
      <c r="DL49" s="237"/>
      <c r="DM49" s="237"/>
      <c r="DN49" s="237"/>
      <c r="DO49" s="237"/>
      <c r="DP49" s="237"/>
      <c r="DQ49" s="237"/>
      <c r="DR49" s="237"/>
      <c r="DS49" s="238"/>
      <c r="DT49" s="227"/>
      <c r="DU49" s="228"/>
      <c r="DV49" s="229"/>
      <c r="DW49" s="161"/>
      <c r="DX49" s="236"/>
      <c r="DY49" s="237"/>
      <c r="DZ49" s="237"/>
      <c r="EA49" s="237"/>
      <c r="EB49" s="237"/>
      <c r="EC49" s="237"/>
      <c r="ED49" s="237"/>
      <c r="EE49" s="237"/>
      <c r="EF49" s="237"/>
      <c r="EG49" s="237"/>
      <c r="EH49" s="237"/>
      <c r="EI49" s="238"/>
      <c r="EJ49" s="292"/>
      <c r="EK49" s="293"/>
      <c r="EL49" s="294"/>
      <c r="EM49" s="138"/>
      <c r="EN49" s="144"/>
      <c r="EO49" s="515"/>
      <c r="EP49" s="515"/>
      <c r="EQ49" s="289"/>
      <c r="ER49" s="290"/>
      <c r="ES49" s="290"/>
      <c r="ET49" s="290"/>
      <c r="EU49" s="290"/>
      <c r="EV49" s="290"/>
      <c r="EW49" s="290"/>
      <c r="EX49" s="290"/>
      <c r="EY49" s="290"/>
      <c r="EZ49" s="290"/>
      <c r="FA49" s="290"/>
      <c r="FB49" s="290"/>
      <c r="FC49" s="290"/>
      <c r="FD49" s="290"/>
      <c r="FE49" s="290"/>
      <c r="FF49" s="290"/>
      <c r="FG49" s="290"/>
      <c r="FH49" s="290"/>
      <c r="FI49" s="290"/>
      <c r="FJ49" s="290"/>
      <c r="FK49" s="290"/>
      <c r="FL49" s="290"/>
      <c r="FM49" s="290"/>
      <c r="FN49" s="290"/>
      <c r="FO49" s="290"/>
      <c r="FP49" s="290"/>
      <c r="FQ49" s="290"/>
      <c r="FR49" s="290"/>
      <c r="FS49" s="290"/>
      <c r="FT49" s="290"/>
      <c r="FU49" s="290"/>
      <c r="FV49" s="290"/>
      <c r="FW49" s="290"/>
      <c r="FX49" s="290"/>
      <c r="FY49" s="290"/>
      <c r="FZ49" s="290"/>
      <c r="GA49" s="290"/>
      <c r="GB49" s="290"/>
      <c r="GC49" s="290"/>
      <c r="GD49" s="290"/>
      <c r="GE49" s="290"/>
      <c r="GF49" s="290"/>
      <c r="GG49" s="290"/>
      <c r="GH49" s="290"/>
      <c r="GI49" s="290"/>
      <c r="GJ49" s="290"/>
      <c r="GK49" s="290"/>
      <c r="GL49" s="290"/>
      <c r="GM49" s="290"/>
      <c r="GN49" s="290"/>
      <c r="GO49" s="290"/>
      <c r="GP49" s="290"/>
      <c r="GQ49" s="290"/>
      <c r="GR49" s="290"/>
      <c r="GS49" s="290"/>
      <c r="GT49" s="290"/>
      <c r="GU49" s="290"/>
      <c r="GV49" s="291"/>
      <c r="GW49" s="189"/>
      <c r="GX49" s="519"/>
      <c r="GY49" s="45"/>
    </row>
    <row r="50" spans="1:207" ht="2.4" customHeight="1" x14ac:dyDescent="0.2">
      <c r="A50" s="389">
        <f>IF(HO15=14,2,0)</f>
        <v>0</v>
      </c>
      <c r="B50" s="389">
        <f>IF(HO15=21,3,0)</f>
        <v>0</v>
      </c>
      <c r="C50" s="389">
        <f>SUM(A50:B54)</f>
        <v>0</v>
      </c>
      <c r="D50" s="497"/>
      <c r="E50" s="186"/>
      <c r="F50" s="17"/>
      <c r="G50" s="340" t="s">
        <v>30</v>
      </c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2"/>
      <c r="W50" s="161"/>
      <c r="X50" s="346">
        <f>IF(HO15=0,0,1)</f>
        <v>1</v>
      </c>
      <c r="Y50" s="347"/>
      <c r="Z50" s="347"/>
      <c r="AA50" s="347"/>
      <c r="AB50" s="347"/>
      <c r="AC50" s="347"/>
      <c r="AD50" s="347"/>
      <c r="AE50" s="347"/>
      <c r="AF50" s="348"/>
      <c r="AG50" s="161"/>
      <c r="AH50" s="346">
        <f>IF(HO15=0,0,1)</f>
        <v>1</v>
      </c>
      <c r="AI50" s="347"/>
      <c r="AJ50" s="347"/>
      <c r="AK50" s="347"/>
      <c r="AL50" s="347"/>
      <c r="AM50" s="347"/>
      <c r="AN50" s="347"/>
      <c r="AO50" s="348"/>
      <c r="AP50" s="161"/>
      <c r="AQ50" s="346">
        <f>IF(HO15=0,0,1)</f>
        <v>1</v>
      </c>
      <c r="AR50" s="347"/>
      <c r="AS50" s="347"/>
      <c r="AT50" s="347"/>
      <c r="AU50" s="347"/>
      <c r="AV50" s="347"/>
      <c r="AW50" s="347"/>
      <c r="AX50" s="347"/>
      <c r="AY50" s="348"/>
      <c r="AZ50" s="165"/>
      <c r="BA50" s="437"/>
      <c r="BB50" s="437"/>
      <c r="BC50" s="160"/>
      <c r="BD50" s="161"/>
      <c r="BE50" s="230" t="s">
        <v>104</v>
      </c>
      <c r="BF50" s="231"/>
      <c r="BG50" s="231"/>
      <c r="BH50" s="231"/>
      <c r="BI50" s="231"/>
      <c r="BJ50" s="231"/>
      <c r="BK50" s="231"/>
      <c r="BL50" s="231"/>
      <c r="BM50" s="231"/>
      <c r="BN50" s="231"/>
      <c r="BO50" s="232"/>
      <c r="BP50" s="221"/>
      <c r="BQ50" s="222"/>
      <c r="BR50" s="222"/>
      <c r="BS50" s="222"/>
      <c r="BT50" s="223"/>
      <c r="BU50" s="161"/>
      <c r="BV50" s="230" t="s">
        <v>105</v>
      </c>
      <c r="BW50" s="231"/>
      <c r="BX50" s="231"/>
      <c r="BY50" s="231"/>
      <c r="BZ50" s="231"/>
      <c r="CA50" s="231"/>
      <c r="CB50" s="231"/>
      <c r="CC50" s="231"/>
      <c r="CD50" s="231"/>
      <c r="CE50" s="231"/>
      <c r="CF50" s="231"/>
      <c r="CG50" s="231"/>
      <c r="CH50" s="231"/>
      <c r="CI50" s="232"/>
      <c r="CJ50" s="221"/>
      <c r="CK50" s="222"/>
      <c r="CL50" s="223"/>
      <c r="CM50" s="75"/>
      <c r="CN50" s="230" t="s">
        <v>106</v>
      </c>
      <c r="CO50" s="231"/>
      <c r="CP50" s="231"/>
      <c r="CQ50" s="231"/>
      <c r="CR50" s="231"/>
      <c r="CS50" s="231"/>
      <c r="CT50" s="231"/>
      <c r="CU50" s="231"/>
      <c r="CV50" s="231"/>
      <c r="CW50" s="231"/>
      <c r="CX50" s="231"/>
      <c r="CY50" s="231"/>
      <c r="CZ50" s="232"/>
      <c r="DA50" s="221"/>
      <c r="DB50" s="222"/>
      <c r="DC50" s="223"/>
      <c r="DD50" s="161"/>
      <c r="DE50" s="230" t="s">
        <v>107</v>
      </c>
      <c r="DF50" s="231"/>
      <c r="DG50" s="231"/>
      <c r="DH50" s="231"/>
      <c r="DI50" s="231"/>
      <c r="DJ50" s="231"/>
      <c r="DK50" s="231"/>
      <c r="DL50" s="231"/>
      <c r="DM50" s="231"/>
      <c r="DN50" s="231"/>
      <c r="DO50" s="231"/>
      <c r="DP50" s="231"/>
      <c r="DQ50" s="231"/>
      <c r="DR50" s="231"/>
      <c r="DS50" s="232"/>
      <c r="DT50" s="221"/>
      <c r="DU50" s="222"/>
      <c r="DV50" s="223"/>
      <c r="DW50" s="161"/>
      <c r="DX50" s="230" t="s">
        <v>55</v>
      </c>
      <c r="DY50" s="231"/>
      <c r="DZ50" s="231"/>
      <c r="EA50" s="231"/>
      <c r="EB50" s="231"/>
      <c r="EC50" s="231"/>
      <c r="ED50" s="231"/>
      <c r="EE50" s="231"/>
      <c r="EF50" s="231"/>
      <c r="EG50" s="231"/>
      <c r="EH50" s="231"/>
      <c r="EI50" s="232"/>
      <c r="EJ50" s="221" t="s">
        <v>102</v>
      </c>
      <c r="EK50" s="222"/>
      <c r="EL50" s="223"/>
      <c r="EM50" s="138"/>
      <c r="EN50" s="144"/>
      <c r="EO50" s="515"/>
      <c r="EP50" s="515"/>
      <c r="EQ50" s="289"/>
      <c r="ER50" s="290"/>
      <c r="ES50" s="290"/>
      <c r="ET50" s="290"/>
      <c r="EU50" s="290"/>
      <c r="EV50" s="290"/>
      <c r="EW50" s="290"/>
      <c r="EX50" s="290"/>
      <c r="EY50" s="290"/>
      <c r="EZ50" s="290"/>
      <c r="FA50" s="290"/>
      <c r="FB50" s="290"/>
      <c r="FC50" s="290"/>
      <c r="FD50" s="290"/>
      <c r="FE50" s="290"/>
      <c r="FF50" s="290"/>
      <c r="FG50" s="290"/>
      <c r="FH50" s="290"/>
      <c r="FI50" s="290"/>
      <c r="FJ50" s="290"/>
      <c r="FK50" s="290"/>
      <c r="FL50" s="290"/>
      <c r="FM50" s="290"/>
      <c r="FN50" s="290"/>
      <c r="FO50" s="290"/>
      <c r="FP50" s="290"/>
      <c r="FQ50" s="290"/>
      <c r="FR50" s="290"/>
      <c r="FS50" s="290"/>
      <c r="FT50" s="290"/>
      <c r="FU50" s="290"/>
      <c r="FV50" s="290"/>
      <c r="FW50" s="290"/>
      <c r="FX50" s="290"/>
      <c r="FY50" s="290"/>
      <c r="FZ50" s="290"/>
      <c r="GA50" s="290"/>
      <c r="GB50" s="290"/>
      <c r="GC50" s="290"/>
      <c r="GD50" s="290"/>
      <c r="GE50" s="290"/>
      <c r="GF50" s="290"/>
      <c r="GG50" s="290"/>
      <c r="GH50" s="290"/>
      <c r="GI50" s="290"/>
      <c r="GJ50" s="290"/>
      <c r="GK50" s="290"/>
      <c r="GL50" s="290"/>
      <c r="GM50" s="290"/>
      <c r="GN50" s="290"/>
      <c r="GO50" s="290"/>
      <c r="GP50" s="290"/>
      <c r="GQ50" s="290"/>
      <c r="GR50" s="290"/>
      <c r="GS50" s="290"/>
      <c r="GT50" s="290"/>
      <c r="GU50" s="290"/>
      <c r="GV50" s="291"/>
      <c r="GW50" s="189"/>
      <c r="GX50" s="519"/>
      <c r="GY50" s="45"/>
    </row>
    <row r="51" spans="1:207" ht="2.4" customHeight="1" x14ac:dyDescent="0.2">
      <c r="A51" s="389"/>
      <c r="B51" s="389"/>
      <c r="C51" s="389"/>
      <c r="D51" s="497"/>
      <c r="E51" s="186"/>
      <c r="F51" s="17"/>
      <c r="G51" s="343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5"/>
      <c r="W51" s="161"/>
      <c r="X51" s="349"/>
      <c r="Y51" s="350"/>
      <c r="Z51" s="350"/>
      <c r="AA51" s="350"/>
      <c r="AB51" s="350"/>
      <c r="AC51" s="350"/>
      <c r="AD51" s="350"/>
      <c r="AE51" s="350"/>
      <c r="AF51" s="351"/>
      <c r="AG51" s="161"/>
      <c r="AH51" s="349"/>
      <c r="AI51" s="350"/>
      <c r="AJ51" s="350"/>
      <c r="AK51" s="350"/>
      <c r="AL51" s="350"/>
      <c r="AM51" s="350"/>
      <c r="AN51" s="350"/>
      <c r="AO51" s="351"/>
      <c r="AP51" s="161"/>
      <c r="AQ51" s="349"/>
      <c r="AR51" s="350"/>
      <c r="AS51" s="350"/>
      <c r="AT51" s="350"/>
      <c r="AU51" s="350"/>
      <c r="AV51" s="350"/>
      <c r="AW51" s="350"/>
      <c r="AX51" s="350"/>
      <c r="AY51" s="351"/>
      <c r="AZ51" s="165"/>
      <c r="BA51" s="437"/>
      <c r="BB51" s="437"/>
      <c r="BC51" s="160"/>
      <c r="BD51" s="161"/>
      <c r="BE51" s="233"/>
      <c r="BF51" s="234"/>
      <c r="BG51" s="234"/>
      <c r="BH51" s="234"/>
      <c r="BI51" s="234"/>
      <c r="BJ51" s="234"/>
      <c r="BK51" s="234"/>
      <c r="BL51" s="234"/>
      <c r="BM51" s="234"/>
      <c r="BN51" s="234"/>
      <c r="BO51" s="235"/>
      <c r="BP51" s="224"/>
      <c r="BQ51" s="225"/>
      <c r="BR51" s="225"/>
      <c r="BS51" s="225"/>
      <c r="BT51" s="226"/>
      <c r="BU51" s="161"/>
      <c r="BV51" s="233"/>
      <c r="BW51" s="234"/>
      <c r="BX51" s="234"/>
      <c r="BY51" s="234"/>
      <c r="BZ51" s="234"/>
      <c r="CA51" s="234"/>
      <c r="CB51" s="234"/>
      <c r="CC51" s="234"/>
      <c r="CD51" s="234"/>
      <c r="CE51" s="234"/>
      <c r="CF51" s="234"/>
      <c r="CG51" s="234"/>
      <c r="CH51" s="234"/>
      <c r="CI51" s="235"/>
      <c r="CJ51" s="224"/>
      <c r="CK51" s="225"/>
      <c r="CL51" s="226"/>
      <c r="CM51" s="75"/>
      <c r="CN51" s="233"/>
      <c r="CO51" s="234"/>
      <c r="CP51" s="234"/>
      <c r="CQ51" s="234"/>
      <c r="CR51" s="234"/>
      <c r="CS51" s="234"/>
      <c r="CT51" s="234"/>
      <c r="CU51" s="234"/>
      <c r="CV51" s="234"/>
      <c r="CW51" s="234"/>
      <c r="CX51" s="234"/>
      <c r="CY51" s="234"/>
      <c r="CZ51" s="235"/>
      <c r="DA51" s="224"/>
      <c r="DB51" s="225"/>
      <c r="DC51" s="226"/>
      <c r="DD51" s="161"/>
      <c r="DE51" s="233"/>
      <c r="DF51" s="234"/>
      <c r="DG51" s="234"/>
      <c r="DH51" s="234"/>
      <c r="DI51" s="234"/>
      <c r="DJ51" s="234"/>
      <c r="DK51" s="234"/>
      <c r="DL51" s="234"/>
      <c r="DM51" s="234"/>
      <c r="DN51" s="234"/>
      <c r="DO51" s="234"/>
      <c r="DP51" s="234"/>
      <c r="DQ51" s="234"/>
      <c r="DR51" s="234"/>
      <c r="DS51" s="235"/>
      <c r="DT51" s="224"/>
      <c r="DU51" s="225"/>
      <c r="DV51" s="226"/>
      <c r="DW51" s="161"/>
      <c r="DX51" s="233"/>
      <c r="DY51" s="234"/>
      <c r="DZ51" s="234"/>
      <c r="EA51" s="234"/>
      <c r="EB51" s="234"/>
      <c r="EC51" s="234"/>
      <c r="ED51" s="234"/>
      <c r="EE51" s="234"/>
      <c r="EF51" s="234"/>
      <c r="EG51" s="234"/>
      <c r="EH51" s="234"/>
      <c r="EI51" s="235"/>
      <c r="EJ51" s="224"/>
      <c r="EK51" s="225"/>
      <c r="EL51" s="226"/>
      <c r="EM51" s="138"/>
      <c r="EN51" s="144"/>
      <c r="EO51" s="515"/>
      <c r="EP51" s="515"/>
      <c r="EQ51" s="289"/>
      <c r="ER51" s="290"/>
      <c r="ES51" s="290"/>
      <c r="ET51" s="290"/>
      <c r="EU51" s="290"/>
      <c r="EV51" s="290"/>
      <c r="EW51" s="290"/>
      <c r="EX51" s="290"/>
      <c r="EY51" s="290"/>
      <c r="EZ51" s="290"/>
      <c r="FA51" s="290"/>
      <c r="FB51" s="290"/>
      <c r="FC51" s="290"/>
      <c r="FD51" s="290"/>
      <c r="FE51" s="290"/>
      <c r="FF51" s="290"/>
      <c r="FG51" s="290"/>
      <c r="FH51" s="290"/>
      <c r="FI51" s="290"/>
      <c r="FJ51" s="290"/>
      <c r="FK51" s="290"/>
      <c r="FL51" s="290"/>
      <c r="FM51" s="290"/>
      <c r="FN51" s="290"/>
      <c r="FO51" s="290"/>
      <c r="FP51" s="290"/>
      <c r="FQ51" s="290"/>
      <c r="FR51" s="290"/>
      <c r="FS51" s="290"/>
      <c r="FT51" s="290"/>
      <c r="FU51" s="290"/>
      <c r="FV51" s="290"/>
      <c r="FW51" s="290"/>
      <c r="FX51" s="290"/>
      <c r="FY51" s="290"/>
      <c r="FZ51" s="290"/>
      <c r="GA51" s="290"/>
      <c r="GB51" s="290"/>
      <c r="GC51" s="290"/>
      <c r="GD51" s="290"/>
      <c r="GE51" s="290"/>
      <c r="GF51" s="290"/>
      <c r="GG51" s="290"/>
      <c r="GH51" s="290"/>
      <c r="GI51" s="290"/>
      <c r="GJ51" s="290"/>
      <c r="GK51" s="290"/>
      <c r="GL51" s="290"/>
      <c r="GM51" s="290"/>
      <c r="GN51" s="290"/>
      <c r="GO51" s="290"/>
      <c r="GP51" s="290"/>
      <c r="GQ51" s="290"/>
      <c r="GR51" s="290"/>
      <c r="GS51" s="290"/>
      <c r="GT51" s="290"/>
      <c r="GU51" s="290"/>
      <c r="GV51" s="291"/>
      <c r="GW51" s="189"/>
      <c r="GX51" s="519"/>
      <c r="GY51" s="45"/>
    </row>
    <row r="52" spans="1:207" ht="2.4" customHeight="1" x14ac:dyDescent="0.2">
      <c r="A52" s="389"/>
      <c r="B52" s="389"/>
      <c r="C52" s="389"/>
      <c r="D52" s="497"/>
      <c r="E52" s="186"/>
      <c r="F52" s="17"/>
      <c r="G52" s="343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5"/>
      <c r="W52" s="161"/>
      <c r="X52" s="349"/>
      <c r="Y52" s="350"/>
      <c r="Z52" s="350"/>
      <c r="AA52" s="350"/>
      <c r="AB52" s="350"/>
      <c r="AC52" s="350"/>
      <c r="AD52" s="350"/>
      <c r="AE52" s="350"/>
      <c r="AF52" s="351"/>
      <c r="AG52" s="161"/>
      <c r="AH52" s="349"/>
      <c r="AI52" s="350"/>
      <c r="AJ52" s="350"/>
      <c r="AK52" s="350"/>
      <c r="AL52" s="350"/>
      <c r="AM52" s="350"/>
      <c r="AN52" s="350"/>
      <c r="AO52" s="351"/>
      <c r="AP52" s="161"/>
      <c r="AQ52" s="349"/>
      <c r="AR52" s="350"/>
      <c r="AS52" s="350"/>
      <c r="AT52" s="350"/>
      <c r="AU52" s="350"/>
      <c r="AV52" s="350"/>
      <c r="AW52" s="350"/>
      <c r="AX52" s="350"/>
      <c r="AY52" s="351"/>
      <c r="AZ52" s="165"/>
      <c r="BA52" s="437"/>
      <c r="BB52" s="437"/>
      <c r="BC52" s="160"/>
      <c r="BD52" s="161"/>
      <c r="BE52" s="233"/>
      <c r="BF52" s="234"/>
      <c r="BG52" s="234"/>
      <c r="BH52" s="234"/>
      <c r="BI52" s="234"/>
      <c r="BJ52" s="234"/>
      <c r="BK52" s="234"/>
      <c r="BL52" s="234"/>
      <c r="BM52" s="234"/>
      <c r="BN52" s="234"/>
      <c r="BO52" s="235"/>
      <c r="BP52" s="224"/>
      <c r="BQ52" s="225"/>
      <c r="BR52" s="225"/>
      <c r="BS52" s="225"/>
      <c r="BT52" s="226"/>
      <c r="BU52" s="161"/>
      <c r="BV52" s="233"/>
      <c r="BW52" s="234"/>
      <c r="BX52" s="234"/>
      <c r="BY52" s="234"/>
      <c r="BZ52" s="234"/>
      <c r="CA52" s="234"/>
      <c r="CB52" s="234"/>
      <c r="CC52" s="234"/>
      <c r="CD52" s="234"/>
      <c r="CE52" s="234"/>
      <c r="CF52" s="234"/>
      <c r="CG52" s="234"/>
      <c r="CH52" s="234"/>
      <c r="CI52" s="235"/>
      <c r="CJ52" s="224"/>
      <c r="CK52" s="225"/>
      <c r="CL52" s="226"/>
      <c r="CM52" s="75"/>
      <c r="CN52" s="233"/>
      <c r="CO52" s="234"/>
      <c r="CP52" s="234"/>
      <c r="CQ52" s="234"/>
      <c r="CR52" s="234"/>
      <c r="CS52" s="234"/>
      <c r="CT52" s="234"/>
      <c r="CU52" s="234"/>
      <c r="CV52" s="234"/>
      <c r="CW52" s="234"/>
      <c r="CX52" s="234"/>
      <c r="CY52" s="234"/>
      <c r="CZ52" s="235"/>
      <c r="DA52" s="224"/>
      <c r="DB52" s="225"/>
      <c r="DC52" s="226"/>
      <c r="DD52" s="161"/>
      <c r="DE52" s="233"/>
      <c r="DF52" s="234"/>
      <c r="DG52" s="234"/>
      <c r="DH52" s="234"/>
      <c r="DI52" s="234"/>
      <c r="DJ52" s="234"/>
      <c r="DK52" s="234"/>
      <c r="DL52" s="234"/>
      <c r="DM52" s="234"/>
      <c r="DN52" s="234"/>
      <c r="DO52" s="234"/>
      <c r="DP52" s="234"/>
      <c r="DQ52" s="234"/>
      <c r="DR52" s="234"/>
      <c r="DS52" s="235"/>
      <c r="DT52" s="224"/>
      <c r="DU52" s="225"/>
      <c r="DV52" s="226"/>
      <c r="DW52" s="161"/>
      <c r="DX52" s="233"/>
      <c r="DY52" s="234"/>
      <c r="DZ52" s="234"/>
      <c r="EA52" s="234"/>
      <c r="EB52" s="234"/>
      <c r="EC52" s="234"/>
      <c r="ED52" s="234"/>
      <c r="EE52" s="234"/>
      <c r="EF52" s="234"/>
      <c r="EG52" s="234"/>
      <c r="EH52" s="234"/>
      <c r="EI52" s="235"/>
      <c r="EJ52" s="224"/>
      <c r="EK52" s="225"/>
      <c r="EL52" s="226"/>
      <c r="EM52" s="138"/>
      <c r="EN52" s="144"/>
      <c r="EO52" s="515"/>
      <c r="EP52" s="515"/>
      <c r="EQ52" s="289"/>
      <c r="ER52" s="290"/>
      <c r="ES52" s="290"/>
      <c r="ET52" s="290"/>
      <c r="EU52" s="290"/>
      <c r="EV52" s="290"/>
      <c r="EW52" s="290"/>
      <c r="EX52" s="290"/>
      <c r="EY52" s="290"/>
      <c r="EZ52" s="290"/>
      <c r="FA52" s="290"/>
      <c r="FB52" s="290"/>
      <c r="FC52" s="290"/>
      <c r="FD52" s="290"/>
      <c r="FE52" s="290"/>
      <c r="FF52" s="290"/>
      <c r="FG52" s="290"/>
      <c r="FH52" s="290"/>
      <c r="FI52" s="290"/>
      <c r="FJ52" s="290"/>
      <c r="FK52" s="290"/>
      <c r="FL52" s="290"/>
      <c r="FM52" s="290"/>
      <c r="FN52" s="290"/>
      <c r="FO52" s="290"/>
      <c r="FP52" s="290"/>
      <c r="FQ52" s="290"/>
      <c r="FR52" s="290"/>
      <c r="FS52" s="290"/>
      <c r="FT52" s="290"/>
      <c r="FU52" s="290"/>
      <c r="FV52" s="290"/>
      <c r="FW52" s="290"/>
      <c r="FX52" s="290"/>
      <c r="FY52" s="290"/>
      <c r="FZ52" s="290"/>
      <c r="GA52" s="290"/>
      <c r="GB52" s="290"/>
      <c r="GC52" s="290"/>
      <c r="GD52" s="290"/>
      <c r="GE52" s="290"/>
      <c r="GF52" s="290"/>
      <c r="GG52" s="290"/>
      <c r="GH52" s="290"/>
      <c r="GI52" s="290"/>
      <c r="GJ52" s="290"/>
      <c r="GK52" s="290"/>
      <c r="GL52" s="290"/>
      <c r="GM52" s="290"/>
      <c r="GN52" s="290"/>
      <c r="GO52" s="290"/>
      <c r="GP52" s="290"/>
      <c r="GQ52" s="290"/>
      <c r="GR52" s="290"/>
      <c r="GS52" s="290"/>
      <c r="GT52" s="290"/>
      <c r="GU52" s="290"/>
      <c r="GV52" s="291"/>
      <c r="GW52" s="189"/>
      <c r="GX52" s="519"/>
      <c r="GY52" s="45"/>
    </row>
    <row r="53" spans="1:207" ht="2.4" customHeight="1" x14ac:dyDescent="0.2">
      <c r="A53" s="389"/>
      <c r="B53" s="389"/>
      <c r="C53" s="389"/>
      <c r="D53" s="497"/>
      <c r="E53" s="186"/>
      <c r="F53" s="17"/>
      <c r="G53" s="343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5"/>
      <c r="W53" s="161"/>
      <c r="X53" s="349"/>
      <c r="Y53" s="350"/>
      <c r="Z53" s="350"/>
      <c r="AA53" s="350"/>
      <c r="AB53" s="350"/>
      <c r="AC53" s="350"/>
      <c r="AD53" s="350"/>
      <c r="AE53" s="350"/>
      <c r="AF53" s="351"/>
      <c r="AG53" s="161"/>
      <c r="AH53" s="349"/>
      <c r="AI53" s="350"/>
      <c r="AJ53" s="350"/>
      <c r="AK53" s="350"/>
      <c r="AL53" s="350"/>
      <c r="AM53" s="350"/>
      <c r="AN53" s="350"/>
      <c r="AO53" s="351"/>
      <c r="AP53" s="161"/>
      <c r="AQ53" s="349"/>
      <c r="AR53" s="350"/>
      <c r="AS53" s="350"/>
      <c r="AT53" s="350"/>
      <c r="AU53" s="350"/>
      <c r="AV53" s="350"/>
      <c r="AW53" s="350"/>
      <c r="AX53" s="350"/>
      <c r="AY53" s="351"/>
      <c r="AZ53" s="165"/>
      <c r="BA53" s="437"/>
      <c r="BB53" s="437"/>
      <c r="BC53" s="160"/>
      <c r="BD53" s="161"/>
      <c r="BE53" s="233"/>
      <c r="BF53" s="234"/>
      <c r="BG53" s="234"/>
      <c r="BH53" s="234"/>
      <c r="BI53" s="234"/>
      <c r="BJ53" s="234"/>
      <c r="BK53" s="234"/>
      <c r="BL53" s="234"/>
      <c r="BM53" s="234"/>
      <c r="BN53" s="234"/>
      <c r="BO53" s="235"/>
      <c r="BP53" s="224"/>
      <c r="BQ53" s="225"/>
      <c r="BR53" s="225"/>
      <c r="BS53" s="225"/>
      <c r="BT53" s="226"/>
      <c r="BU53" s="161"/>
      <c r="BV53" s="233"/>
      <c r="BW53" s="234"/>
      <c r="BX53" s="234"/>
      <c r="BY53" s="234"/>
      <c r="BZ53" s="234"/>
      <c r="CA53" s="234"/>
      <c r="CB53" s="234"/>
      <c r="CC53" s="234"/>
      <c r="CD53" s="234"/>
      <c r="CE53" s="234"/>
      <c r="CF53" s="234"/>
      <c r="CG53" s="234"/>
      <c r="CH53" s="234"/>
      <c r="CI53" s="235"/>
      <c r="CJ53" s="224"/>
      <c r="CK53" s="225"/>
      <c r="CL53" s="226"/>
      <c r="CM53" s="75"/>
      <c r="CN53" s="233"/>
      <c r="CO53" s="234"/>
      <c r="CP53" s="234"/>
      <c r="CQ53" s="234"/>
      <c r="CR53" s="234"/>
      <c r="CS53" s="234"/>
      <c r="CT53" s="234"/>
      <c r="CU53" s="234"/>
      <c r="CV53" s="234"/>
      <c r="CW53" s="234"/>
      <c r="CX53" s="234"/>
      <c r="CY53" s="234"/>
      <c r="CZ53" s="235"/>
      <c r="DA53" s="224"/>
      <c r="DB53" s="225"/>
      <c r="DC53" s="226"/>
      <c r="DD53" s="161"/>
      <c r="DE53" s="233"/>
      <c r="DF53" s="234"/>
      <c r="DG53" s="234"/>
      <c r="DH53" s="234"/>
      <c r="DI53" s="234"/>
      <c r="DJ53" s="234"/>
      <c r="DK53" s="234"/>
      <c r="DL53" s="234"/>
      <c r="DM53" s="234"/>
      <c r="DN53" s="234"/>
      <c r="DO53" s="234"/>
      <c r="DP53" s="234"/>
      <c r="DQ53" s="234"/>
      <c r="DR53" s="234"/>
      <c r="DS53" s="235"/>
      <c r="DT53" s="224"/>
      <c r="DU53" s="225"/>
      <c r="DV53" s="226"/>
      <c r="DW53" s="161"/>
      <c r="DX53" s="233"/>
      <c r="DY53" s="234"/>
      <c r="DZ53" s="234"/>
      <c r="EA53" s="234"/>
      <c r="EB53" s="234"/>
      <c r="EC53" s="234"/>
      <c r="ED53" s="234"/>
      <c r="EE53" s="234"/>
      <c r="EF53" s="234"/>
      <c r="EG53" s="234"/>
      <c r="EH53" s="234"/>
      <c r="EI53" s="235"/>
      <c r="EJ53" s="224"/>
      <c r="EK53" s="225"/>
      <c r="EL53" s="226"/>
      <c r="EM53" s="138"/>
      <c r="EN53" s="144"/>
      <c r="EO53" s="515"/>
      <c r="EP53" s="515"/>
      <c r="EQ53" s="289"/>
      <c r="ER53" s="290"/>
      <c r="ES53" s="290"/>
      <c r="ET53" s="290"/>
      <c r="EU53" s="290"/>
      <c r="EV53" s="290"/>
      <c r="EW53" s="290"/>
      <c r="EX53" s="290"/>
      <c r="EY53" s="290"/>
      <c r="EZ53" s="290"/>
      <c r="FA53" s="290"/>
      <c r="FB53" s="290"/>
      <c r="FC53" s="290"/>
      <c r="FD53" s="290"/>
      <c r="FE53" s="290"/>
      <c r="FF53" s="290"/>
      <c r="FG53" s="290"/>
      <c r="FH53" s="290"/>
      <c r="FI53" s="290"/>
      <c r="FJ53" s="290"/>
      <c r="FK53" s="290"/>
      <c r="FL53" s="290"/>
      <c r="FM53" s="290"/>
      <c r="FN53" s="290"/>
      <c r="FO53" s="290"/>
      <c r="FP53" s="290"/>
      <c r="FQ53" s="290"/>
      <c r="FR53" s="290"/>
      <c r="FS53" s="290"/>
      <c r="FT53" s="290"/>
      <c r="FU53" s="290"/>
      <c r="FV53" s="290"/>
      <c r="FW53" s="290"/>
      <c r="FX53" s="290"/>
      <c r="FY53" s="290"/>
      <c r="FZ53" s="290"/>
      <c r="GA53" s="290"/>
      <c r="GB53" s="290"/>
      <c r="GC53" s="290"/>
      <c r="GD53" s="290"/>
      <c r="GE53" s="290"/>
      <c r="GF53" s="290"/>
      <c r="GG53" s="290"/>
      <c r="GH53" s="290"/>
      <c r="GI53" s="290"/>
      <c r="GJ53" s="290"/>
      <c r="GK53" s="290"/>
      <c r="GL53" s="290"/>
      <c r="GM53" s="290"/>
      <c r="GN53" s="290"/>
      <c r="GO53" s="290"/>
      <c r="GP53" s="290"/>
      <c r="GQ53" s="290"/>
      <c r="GR53" s="290"/>
      <c r="GS53" s="290"/>
      <c r="GT53" s="290"/>
      <c r="GU53" s="290"/>
      <c r="GV53" s="291"/>
      <c r="GW53" s="189"/>
      <c r="GX53" s="519"/>
      <c r="GY53" s="45"/>
    </row>
    <row r="54" spans="1:207" ht="2.4" customHeight="1" x14ac:dyDescent="0.2">
      <c r="A54" s="389"/>
      <c r="B54" s="389"/>
      <c r="C54" s="389"/>
      <c r="D54" s="497"/>
      <c r="E54" s="186"/>
      <c r="F54" s="17"/>
      <c r="G54" s="390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2"/>
      <c r="W54" s="161"/>
      <c r="X54" s="352"/>
      <c r="Y54" s="353"/>
      <c r="Z54" s="353"/>
      <c r="AA54" s="353"/>
      <c r="AB54" s="353"/>
      <c r="AC54" s="353"/>
      <c r="AD54" s="353"/>
      <c r="AE54" s="353"/>
      <c r="AF54" s="354"/>
      <c r="AG54" s="161"/>
      <c r="AH54" s="352"/>
      <c r="AI54" s="353"/>
      <c r="AJ54" s="353"/>
      <c r="AK54" s="353"/>
      <c r="AL54" s="353"/>
      <c r="AM54" s="353"/>
      <c r="AN54" s="353"/>
      <c r="AO54" s="354"/>
      <c r="AP54" s="161"/>
      <c r="AQ54" s="352"/>
      <c r="AR54" s="353"/>
      <c r="AS54" s="353"/>
      <c r="AT54" s="353"/>
      <c r="AU54" s="353"/>
      <c r="AV54" s="353"/>
      <c r="AW54" s="353"/>
      <c r="AX54" s="353"/>
      <c r="AY54" s="354"/>
      <c r="AZ54" s="165"/>
      <c r="BA54" s="437"/>
      <c r="BB54" s="437"/>
      <c r="BC54" s="160"/>
      <c r="BD54" s="161"/>
      <c r="BE54" s="236"/>
      <c r="BF54" s="237"/>
      <c r="BG54" s="237"/>
      <c r="BH54" s="237"/>
      <c r="BI54" s="237"/>
      <c r="BJ54" s="237"/>
      <c r="BK54" s="237"/>
      <c r="BL54" s="237"/>
      <c r="BM54" s="237"/>
      <c r="BN54" s="237"/>
      <c r="BO54" s="238"/>
      <c r="BP54" s="227"/>
      <c r="BQ54" s="228"/>
      <c r="BR54" s="228"/>
      <c r="BS54" s="228"/>
      <c r="BT54" s="229"/>
      <c r="BU54" s="161"/>
      <c r="BV54" s="236"/>
      <c r="BW54" s="237"/>
      <c r="BX54" s="237"/>
      <c r="BY54" s="237"/>
      <c r="BZ54" s="237"/>
      <c r="CA54" s="237"/>
      <c r="CB54" s="237"/>
      <c r="CC54" s="237"/>
      <c r="CD54" s="237"/>
      <c r="CE54" s="237"/>
      <c r="CF54" s="237"/>
      <c r="CG54" s="237"/>
      <c r="CH54" s="237"/>
      <c r="CI54" s="238"/>
      <c r="CJ54" s="227"/>
      <c r="CK54" s="228"/>
      <c r="CL54" s="229"/>
      <c r="CM54" s="76"/>
      <c r="CN54" s="236"/>
      <c r="CO54" s="237"/>
      <c r="CP54" s="237"/>
      <c r="CQ54" s="237"/>
      <c r="CR54" s="237"/>
      <c r="CS54" s="237"/>
      <c r="CT54" s="237"/>
      <c r="CU54" s="237"/>
      <c r="CV54" s="237"/>
      <c r="CW54" s="237"/>
      <c r="CX54" s="237"/>
      <c r="CY54" s="237"/>
      <c r="CZ54" s="238"/>
      <c r="DA54" s="227"/>
      <c r="DB54" s="228"/>
      <c r="DC54" s="229"/>
      <c r="DD54" s="161"/>
      <c r="DE54" s="236"/>
      <c r="DF54" s="237"/>
      <c r="DG54" s="237"/>
      <c r="DH54" s="237"/>
      <c r="DI54" s="237"/>
      <c r="DJ54" s="237"/>
      <c r="DK54" s="237"/>
      <c r="DL54" s="237"/>
      <c r="DM54" s="237"/>
      <c r="DN54" s="237"/>
      <c r="DO54" s="237"/>
      <c r="DP54" s="237"/>
      <c r="DQ54" s="237"/>
      <c r="DR54" s="237"/>
      <c r="DS54" s="238"/>
      <c r="DT54" s="227"/>
      <c r="DU54" s="228"/>
      <c r="DV54" s="229"/>
      <c r="DW54" s="161"/>
      <c r="DX54" s="236"/>
      <c r="DY54" s="237"/>
      <c r="DZ54" s="237"/>
      <c r="EA54" s="237"/>
      <c r="EB54" s="237"/>
      <c r="EC54" s="237"/>
      <c r="ED54" s="237"/>
      <c r="EE54" s="237"/>
      <c r="EF54" s="237"/>
      <c r="EG54" s="237"/>
      <c r="EH54" s="237"/>
      <c r="EI54" s="238"/>
      <c r="EJ54" s="227"/>
      <c r="EK54" s="228"/>
      <c r="EL54" s="229"/>
      <c r="EM54" s="138"/>
      <c r="EN54" s="144"/>
      <c r="EO54" s="515"/>
      <c r="EP54" s="515"/>
      <c r="EQ54" s="289"/>
      <c r="ER54" s="290"/>
      <c r="ES54" s="290"/>
      <c r="ET54" s="290"/>
      <c r="EU54" s="290"/>
      <c r="EV54" s="290"/>
      <c r="EW54" s="290"/>
      <c r="EX54" s="290"/>
      <c r="EY54" s="290"/>
      <c r="EZ54" s="290"/>
      <c r="FA54" s="290"/>
      <c r="FB54" s="290"/>
      <c r="FC54" s="290"/>
      <c r="FD54" s="290"/>
      <c r="FE54" s="290"/>
      <c r="FF54" s="290"/>
      <c r="FG54" s="290"/>
      <c r="FH54" s="290"/>
      <c r="FI54" s="290"/>
      <c r="FJ54" s="290"/>
      <c r="FK54" s="290"/>
      <c r="FL54" s="290"/>
      <c r="FM54" s="290"/>
      <c r="FN54" s="290"/>
      <c r="FO54" s="290"/>
      <c r="FP54" s="290"/>
      <c r="FQ54" s="290"/>
      <c r="FR54" s="290"/>
      <c r="FS54" s="290"/>
      <c r="FT54" s="290"/>
      <c r="FU54" s="290"/>
      <c r="FV54" s="290"/>
      <c r="FW54" s="290"/>
      <c r="FX54" s="290"/>
      <c r="FY54" s="290"/>
      <c r="FZ54" s="290"/>
      <c r="GA54" s="290"/>
      <c r="GB54" s="290"/>
      <c r="GC54" s="290"/>
      <c r="GD54" s="290"/>
      <c r="GE54" s="290"/>
      <c r="GF54" s="290"/>
      <c r="GG54" s="290"/>
      <c r="GH54" s="290"/>
      <c r="GI54" s="290"/>
      <c r="GJ54" s="290"/>
      <c r="GK54" s="290"/>
      <c r="GL54" s="290"/>
      <c r="GM54" s="290"/>
      <c r="GN54" s="290"/>
      <c r="GO54" s="290"/>
      <c r="GP54" s="290"/>
      <c r="GQ54" s="290"/>
      <c r="GR54" s="290"/>
      <c r="GS54" s="290"/>
      <c r="GT54" s="290"/>
      <c r="GU54" s="290"/>
      <c r="GV54" s="291"/>
      <c r="GW54" s="189"/>
      <c r="GX54" s="519"/>
      <c r="GY54" s="45"/>
    </row>
    <row r="55" spans="1:207" ht="2.4" customHeight="1" x14ac:dyDescent="0.2">
      <c r="A55" s="389">
        <f>IF(HO17=10,2,0)</f>
        <v>0</v>
      </c>
      <c r="B55" s="389">
        <f>IF(HO17=15,3,0)</f>
        <v>0</v>
      </c>
      <c r="C55" s="389">
        <f t="shared" ref="C55" si="44">SUM(A55:B59)</f>
        <v>0</v>
      </c>
      <c r="D55" s="497"/>
      <c r="E55" s="186"/>
      <c r="F55" s="17"/>
      <c r="G55" s="340" t="s">
        <v>37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2"/>
      <c r="W55" s="161"/>
      <c r="X55" s="346">
        <f>IF(HO17=0,0,1)</f>
        <v>1</v>
      </c>
      <c r="Y55" s="347"/>
      <c r="Z55" s="347"/>
      <c r="AA55" s="347"/>
      <c r="AB55" s="347"/>
      <c r="AC55" s="347"/>
      <c r="AD55" s="347"/>
      <c r="AE55" s="347"/>
      <c r="AF55" s="348"/>
      <c r="AG55" s="161"/>
      <c r="AH55" s="346">
        <f>IF(HO17=0,0,1)</f>
        <v>1</v>
      </c>
      <c r="AI55" s="347"/>
      <c r="AJ55" s="347"/>
      <c r="AK55" s="347"/>
      <c r="AL55" s="347"/>
      <c r="AM55" s="347"/>
      <c r="AN55" s="347"/>
      <c r="AO55" s="348"/>
      <c r="AP55" s="161"/>
      <c r="AQ55" s="346">
        <f>IF(HO17=0,0,1)</f>
        <v>1</v>
      </c>
      <c r="AR55" s="347"/>
      <c r="AS55" s="347"/>
      <c r="AT55" s="347"/>
      <c r="AU55" s="347"/>
      <c r="AV55" s="347"/>
      <c r="AW55" s="347"/>
      <c r="AX55" s="347"/>
      <c r="AY55" s="348"/>
      <c r="AZ55" s="165"/>
      <c r="BA55" s="437"/>
      <c r="BB55" s="437"/>
      <c r="BC55" s="393" t="s">
        <v>108</v>
      </c>
      <c r="BD55" s="394"/>
      <c r="BE55" s="394"/>
      <c r="BF55" s="394"/>
      <c r="BG55" s="394"/>
      <c r="BH55" s="394"/>
      <c r="BI55" s="394"/>
      <c r="BJ55" s="394"/>
      <c r="BK55" s="394"/>
      <c r="BL55" s="394"/>
      <c r="BM55" s="394"/>
      <c r="BN55" s="394"/>
      <c r="BO55" s="394"/>
      <c r="BP55" s="394"/>
      <c r="BQ55" s="394"/>
      <c r="BR55" s="394"/>
      <c r="BS55" s="394"/>
      <c r="BT55" s="394"/>
      <c r="BU55" s="394"/>
      <c r="BV55" s="394"/>
      <c r="BW55" s="394"/>
      <c r="BX55" s="394"/>
      <c r="BY55" s="394"/>
      <c r="BZ55" s="394"/>
      <c r="CA55" s="394"/>
      <c r="CB55" s="394"/>
      <c r="CC55" s="394"/>
      <c r="CD55" s="394"/>
      <c r="CE55" s="394"/>
      <c r="CF55" s="394"/>
      <c r="CG55" s="394"/>
      <c r="CH55" s="394"/>
      <c r="CI55" s="394"/>
      <c r="CJ55" s="394"/>
      <c r="CK55" s="394"/>
      <c r="CL55" s="394"/>
      <c r="CM55" s="394"/>
      <c r="CN55" s="394"/>
      <c r="CO55" s="394"/>
      <c r="CP55" s="394"/>
      <c r="CQ55" s="394"/>
      <c r="CR55" s="394"/>
      <c r="CS55" s="394"/>
      <c r="CT55" s="394"/>
      <c r="CU55" s="394"/>
      <c r="CV55" s="394"/>
      <c r="CW55" s="394"/>
      <c r="CX55" s="394"/>
      <c r="CY55" s="394"/>
      <c r="CZ55" s="394"/>
      <c r="DA55" s="394"/>
      <c r="DB55" s="394"/>
      <c r="DC55" s="394"/>
      <c r="DD55" s="394"/>
      <c r="DE55" s="394"/>
      <c r="DF55" s="394"/>
      <c r="DG55" s="394"/>
      <c r="DH55" s="394"/>
      <c r="DI55" s="394"/>
      <c r="DJ55" s="394"/>
      <c r="DK55" s="394"/>
      <c r="DL55" s="394"/>
      <c r="DM55" s="394"/>
      <c r="DN55" s="394"/>
      <c r="DO55" s="394"/>
      <c r="DP55" s="394"/>
      <c r="DQ55" s="394"/>
      <c r="DR55" s="394"/>
      <c r="DS55" s="394"/>
      <c r="DT55" s="394"/>
      <c r="DU55" s="394"/>
      <c r="DV55" s="394"/>
      <c r="DW55" s="394"/>
      <c r="DX55" s="394"/>
      <c r="DY55" s="394"/>
      <c r="DZ55" s="394"/>
      <c r="EA55" s="394"/>
      <c r="EB55" s="394"/>
      <c r="EC55" s="394"/>
      <c r="ED55" s="394"/>
      <c r="EE55" s="394"/>
      <c r="EF55" s="394"/>
      <c r="EG55" s="394"/>
      <c r="EH55" s="394"/>
      <c r="EI55" s="394"/>
      <c r="EJ55" s="394"/>
      <c r="EK55" s="394"/>
      <c r="EL55" s="394"/>
      <c r="EM55" s="394"/>
      <c r="EN55" s="395"/>
      <c r="EO55" s="515"/>
      <c r="EP55" s="515"/>
      <c r="EQ55" s="289"/>
      <c r="ER55" s="290"/>
      <c r="ES55" s="290"/>
      <c r="ET55" s="290"/>
      <c r="EU55" s="290"/>
      <c r="EV55" s="290"/>
      <c r="EW55" s="290"/>
      <c r="EX55" s="290"/>
      <c r="EY55" s="290"/>
      <c r="EZ55" s="290"/>
      <c r="FA55" s="290"/>
      <c r="FB55" s="290"/>
      <c r="FC55" s="290"/>
      <c r="FD55" s="290"/>
      <c r="FE55" s="290"/>
      <c r="FF55" s="290"/>
      <c r="FG55" s="290"/>
      <c r="FH55" s="290"/>
      <c r="FI55" s="290"/>
      <c r="FJ55" s="290"/>
      <c r="FK55" s="290"/>
      <c r="FL55" s="290"/>
      <c r="FM55" s="290"/>
      <c r="FN55" s="290"/>
      <c r="FO55" s="290"/>
      <c r="FP55" s="290"/>
      <c r="FQ55" s="290"/>
      <c r="FR55" s="290"/>
      <c r="FS55" s="290"/>
      <c r="FT55" s="290"/>
      <c r="FU55" s="290"/>
      <c r="FV55" s="290"/>
      <c r="FW55" s="290"/>
      <c r="FX55" s="290"/>
      <c r="FY55" s="290"/>
      <c r="FZ55" s="290"/>
      <c r="GA55" s="290"/>
      <c r="GB55" s="290"/>
      <c r="GC55" s="290"/>
      <c r="GD55" s="290"/>
      <c r="GE55" s="290"/>
      <c r="GF55" s="290"/>
      <c r="GG55" s="290"/>
      <c r="GH55" s="290"/>
      <c r="GI55" s="290"/>
      <c r="GJ55" s="290"/>
      <c r="GK55" s="290"/>
      <c r="GL55" s="290"/>
      <c r="GM55" s="290"/>
      <c r="GN55" s="290"/>
      <c r="GO55" s="290"/>
      <c r="GP55" s="290"/>
      <c r="GQ55" s="290"/>
      <c r="GR55" s="290"/>
      <c r="GS55" s="290"/>
      <c r="GT55" s="290"/>
      <c r="GU55" s="290"/>
      <c r="GV55" s="291"/>
      <c r="GW55" s="189"/>
      <c r="GX55" s="519"/>
      <c r="GY55" s="45"/>
    </row>
    <row r="56" spans="1:207" ht="2.4" customHeight="1" x14ac:dyDescent="0.2">
      <c r="A56" s="389"/>
      <c r="B56" s="389"/>
      <c r="C56" s="389"/>
      <c r="D56" s="497"/>
      <c r="E56" s="186"/>
      <c r="F56" s="17"/>
      <c r="G56" s="343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5"/>
      <c r="W56" s="161"/>
      <c r="X56" s="349"/>
      <c r="Y56" s="350"/>
      <c r="Z56" s="350"/>
      <c r="AA56" s="350"/>
      <c r="AB56" s="350"/>
      <c r="AC56" s="350"/>
      <c r="AD56" s="350"/>
      <c r="AE56" s="350"/>
      <c r="AF56" s="351"/>
      <c r="AG56" s="161"/>
      <c r="AH56" s="349"/>
      <c r="AI56" s="350"/>
      <c r="AJ56" s="350"/>
      <c r="AK56" s="350"/>
      <c r="AL56" s="350"/>
      <c r="AM56" s="350"/>
      <c r="AN56" s="350"/>
      <c r="AO56" s="351"/>
      <c r="AP56" s="161"/>
      <c r="AQ56" s="349"/>
      <c r="AR56" s="350"/>
      <c r="AS56" s="350"/>
      <c r="AT56" s="350"/>
      <c r="AU56" s="350"/>
      <c r="AV56" s="350"/>
      <c r="AW56" s="350"/>
      <c r="AX56" s="350"/>
      <c r="AY56" s="351"/>
      <c r="AZ56" s="165"/>
      <c r="BA56" s="437"/>
      <c r="BB56" s="437"/>
      <c r="BC56" s="393"/>
      <c r="BD56" s="394"/>
      <c r="BE56" s="394"/>
      <c r="BF56" s="394"/>
      <c r="BG56" s="394"/>
      <c r="BH56" s="394"/>
      <c r="BI56" s="394"/>
      <c r="BJ56" s="394"/>
      <c r="BK56" s="394"/>
      <c r="BL56" s="394"/>
      <c r="BM56" s="394"/>
      <c r="BN56" s="394"/>
      <c r="BO56" s="394"/>
      <c r="BP56" s="394"/>
      <c r="BQ56" s="394"/>
      <c r="BR56" s="394"/>
      <c r="BS56" s="394"/>
      <c r="BT56" s="394"/>
      <c r="BU56" s="394"/>
      <c r="BV56" s="394"/>
      <c r="BW56" s="394"/>
      <c r="BX56" s="394"/>
      <c r="BY56" s="394"/>
      <c r="BZ56" s="394"/>
      <c r="CA56" s="394"/>
      <c r="CB56" s="394"/>
      <c r="CC56" s="394"/>
      <c r="CD56" s="394"/>
      <c r="CE56" s="394"/>
      <c r="CF56" s="394"/>
      <c r="CG56" s="394"/>
      <c r="CH56" s="394"/>
      <c r="CI56" s="394"/>
      <c r="CJ56" s="394"/>
      <c r="CK56" s="394"/>
      <c r="CL56" s="394"/>
      <c r="CM56" s="394"/>
      <c r="CN56" s="394"/>
      <c r="CO56" s="394"/>
      <c r="CP56" s="394"/>
      <c r="CQ56" s="394"/>
      <c r="CR56" s="394"/>
      <c r="CS56" s="394"/>
      <c r="CT56" s="394"/>
      <c r="CU56" s="394"/>
      <c r="CV56" s="394"/>
      <c r="CW56" s="394"/>
      <c r="CX56" s="394"/>
      <c r="CY56" s="394"/>
      <c r="CZ56" s="394"/>
      <c r="DA56" s="394"/>
      <c r="DB56" s="394"/>
      <c r="DC56" s="394"/>
      <c r="DD56" s="394"/>
      <c r="DE56" s="394"/>
      <c r="DF56" s="394"/>
      <c r="DG56" s="394"/>
      <c r="DH56" s="394"/>
      <c r="DI56" s="394"/>
      <c r="DJ56" s="394"/>
      <c r="DK56" s="394"/>
      <c r="DL56" s="394"/>
      <c r="DM56" s="394"/>
      <c r="DN56" s="394"/>
      <c r="DO56" s="394"/>
      <c r="DP56" s="394"/>
      <c r="DQ56" s="394"/>
      <c r="DR56" s="394"/>
      <c r="DS56" s="394"/>
      <c r="DT56" s="394"/>
      <c r="DU56" s="394"/>
      <c r="DV56" s="394"/>
      <c r="DW56" s="394"/>
      <c r="DX56" s="394"/>
      <c r="DY56" s="394"/>
      <c r="DZ56" s="394"/>
      <c r="EA56" s="394"/>
      <c r="EB56" s="394"/>
      <c r="EC56" s="394"/>
      <c r="ED56" s="394"/>
      <c r="EE56" s="394"/>
      <c r="EF56" s="394"/>
      <c r="EG56" s="394"/>
      <c r="EH56" s="394"/>
      <c r="EI56" s="394"/>
      <c r="EJ56" s="394"/>
      <c r="EK56" s="394"/>
      <c r="EL56" s="394"/>
      <c r="EM56" s="394"/>
      <c r="EN56" s="395"/>
      <c r="EO56" s="515"/>
      <c r="EP56" s="515"/>
      <c r="EQ56" s="289"/>
      <c r="ER56" s="290"/>
      <c r="ES56" s="290"/>
      <c r="ET56" s="290"/>
      <c r="EU56" s="290"/>
      <c r="EV56" s="290"/>
      <c r="EW56" s="290"/>
      <c r="EX56" s="290"/>
      <c r="EY56" s="290"/>
      <c r="EZ56" s="290"/>
      <c r="FA56" s="290"/>
      <c r="FB56" s="290"/>
      <c r="FC56" s="290"/>
      <c r="FD56" s="290"/>
      <c r="FE56" s="290"/>
      <c r="FF56" s="290"/>
      <c r="FG56" s="290"/>
      <c r="FH56" s="290"/>
      <c r="FI56" s="290"/>
      <c r="FJ56" s="290"/>
      <c r="FK56" s="290"/>
      <c r="FL56" s="290"/>
      <c r="FM56" s="290"/>
      <c r="FN56" s="290"/>
      <c r="FO56" s="290"/>
      <c r="FP56" s="290"/>
      <c r="FQ56" s="290"/>
      <c r="FR56" s="290"/>
      <c r="FS56" s="290"/>
      <c r="FT56" s="290"/>
      <c r="FU56" s="290"/>
      <c r="FV56" s="290"/>
      <c r="FW56" s="290"/>
      <c r="FX56" s="290"/>
      <c r="FY56" s="290"/>
      <c r="FZ56" s="290"/>
      <c r="GA56" s="290"/>
      <c r="GB56" s="290"/>
      <c r="GC56" s="290"/>
      <c r="GD56" s="290"/>
      <c r="GE56" s="290"/>
      <c r="GF56" s="290"/>
      <c r="GG56" s="290"/>
      <c r="GH56" s="290"/>
      <c r="GI56" s="290"/>
      <c r="GJ56" s="290"/>
      <c r="GK56" s="290"/>
      <c r="GL56" s="290"/>
      <c r="GM56" s="290"/>
      <c r="GN56" s="290"/>
      <c r="GO56" s="290"/>
      <c r="GP56" s="290"/>
      <c r="GQ56" s="290"/>
      <c r="GR56" s="290"/>
      <c r="GS56" s="290"/>
      <c r="GT56" s="290"/>
      <c r="GU56" s="290"/>
      <c r="GV56" s="291"/>
      <c r="GW56" s="189"/>
      <c r="GX56" s="519"/>
      <c r="GY56" s="45"/>
    </row>
    <row r="57" spans="1:207" ht="2.4" customHeight="1" x14ac:dyDescent="0.2">
      <c r="A57" s="389"/>
      <c r="B57" s="389"/>
      <c r="C57" s="389"/>
      <c r="D57" s="497"/>
      <c r="E57" s="186"/>
      <c r="F57" s="17"/>
      <c r="G57" s="343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5"/>
      <c r="W57" s="161"/>
      <c r="X57" s="349"/>
      <c r="Y57" s="350"/>
      <c r="Z57" s="350"/>
      <c r="AA57" s="350"/>
      <c r="AB57" s="350"/>
      <c r="AC57" s="350"/>
      <c r="AD57" s="350"/>
      <c r="AE57" s="350"/>
      <c r="AF57" s="351"/>
      <c r="AG57" s="161"/>
      <c r="AH57" s="349"/>
      <c r="AI57" s="350"/>
      <c r="AJ57" s="350"/>
      <c r="AK57" s="350"/>
      <c r="AL57" s="350"/>
      <c r="AM57" s="350"/>
      <c r="AN57" s="350"/>
      <c r="AO57" s="351"/>
      <c r="AP57" s="161"/>
      <c r="AQ57" s="349"/>
      <c r="AR57" s="350"/>
      <c r="AS57" s="350"/>
      <c r="AT57" s="350"/>
      <c r="AU57" s="350"/>
      <c r="AV57" s="350"/>
      <c r="AW57" s="350"/>
      <c r="AX57" s="350"/>
      <c r="AY57" s="351"/>
      <c r="AZ57" s="165"/>
      <c r="BA57" s="437"/>
      <c r="BB57" s="437"/>
      <c r="BC57" s="393"/>
      <c r="BD57" s="394"/>
      <c r="BE57" s="394"/>
      <c r="BF57" s="394"/>
      <c r="BG57" s="394"/>
      <c r="BH57" s="394"/>
      <c r="BI57" s="394"/>
      <c r="BJ57" s="394"/>
      <c r="BK57" s="394"/>
      <c r="BL57" s="394"/>
      <c r="BM57" s="394"/>
      <c r="BN57" s="394"/>
      <c r="BO57" s="394"/>
      <c r="BP57" s="394"/>
      <c r="BQ57" s="394"/>
      <c r="BR57" s="394"/>
      <c r="BS57" s="394"/>
      <c r="BT57" s="394"/>
      <c r="BU57" s="394"/>
      <c r="BV57" s="394"/>
      <c r="BW57" s="394"/>
      <c r="BX57" s="394"/>
      <c r="BY57" s="394"/>
      <c r="BZ57" s="394"/>
      <c r="CA57" s="394"/>
      <c r="CB57" s="394"/>
      <c r="CC57" s="394"/>
      <c r="CD57" s="394"/>
      <c r="CE57" s="394"/>
      <c r="CF57" s="394"/>
      <c r="CG57" s="394"/>
      <c r="CH57" s="394"/>
      <c r="CI57" s="394"/>
      <c r="CJ57" s="394"/>
      <c r="CK57" s="394"/>
      <c r="CL57" s="394"/>
      <c r="CM57" s="394"/>
      <c r="CN57" s="394"/>
      <c r="CO57" s="394"/>
      <c r="CP57" s="394"/>
      <c r="CQ57" s="394"/>
      <c r="CR57" s="394"/>
      <c r="CS57" s="394"/>
      <c r="CT57" s="394"/>
      <c r="CU57" s="394"/>
      <c r="CV57" s="394"/>
      <c r="CW57" s="394"/>
      <c r="CX57" s="394"/>
      <c r="CY57" s="394"/>
      <c r="CZ57" s="394"/>
      <c r="DA57" s="394"/>
      <c r="DB57" s="394"/>
      <c r="DC57" s="394"/>
      <c r="DD57" s="394"/>
      <c r="DE57" s="394"/>
      <c r="DF57" s="394"/>
      <c r="DG57" s="394"/>
      <c r="DH57" s="394"/>
      <c r="DI57" s="394"/>
      <c r="DJ57" s="394"/>
      <c r="DK57" s="394"/>
      <c r="DL57" s="394"/>
      <c r="DM57" s="394"/>
      <c r="DN57" s="394"/>
      <c r="DO57" s="394"/>
      <c r="DP57" s="394"/>
      <c r="DQ57" s="394"/>
      <c r="DR57" s="394"/>
      <c r="DS57" s="394"/>
      <c r="DT57" s="394"/>
      <c r="DU57" s="394"/>
      <c r="DV57" s="394"/>
      <c r="DW57" s="394"/>
      <c r="DX57" s="394"/>
      <c r="DY57" s="394"/>
      <c r="DZ57" s="394"/>
      <c r="EA57" s="394"/>
      <c r="EB57" s="394"/>
      <c r="EC57" s="394"/>
      <c r="ED57" s="394"/>
      <c r="EE57" s="394"/>
      <c r="EF57" s="394"/>
      <c r="EG57" s="394"/>
      <c r="EH57" s="394"/>
      <c r="EI57" s="394"/>
      <c r="EJ57" s="394"/>
      <c r="EK57" s="394"/>
      <c r="EL57" s="394"/>
      <c r="EM57" s="394"/>
      <c r="EN57" s="395"/>
      <c r="EO57" s="515"/>
      <c r="EP57" s="515"/>
      <c r="EQ57" s="289"/>
      <c r="ER57" s="290"/>
      <c r="ES57" s="290"/>
      <c r="ET57" s="290"/>
      <c r="EU57" s="290"/>
      <c r="EV57" s="290"/>
      <c r="EW57" s="290"/>
      <c r="EX57" s="290"/>
      <c r="EY57" s="290"/>
      <c r="EZ57" s="290"/>
      <c r="FA57" s="290"/>
      <c r="FB57" s="290"/>
      <c r="FC57" s="290"/>
      <c r="FD57" s="290"/>
      <c r="FE57" s="290"/>
      <c r="FF57" s="290"/>
      <c r="FG57" s="290"/>
      <c r="FH57" s="290"/>
      <c r="FI57" s="290"/>
      <c r="FJ57" s="290"/>
      <c r="FK57" s="290"/>
      <c r="FL57" s="290"/>
      <c r="FM57" s="290"/>
      <c r="FN57" s="290"/>
      <c r="FO57" s="290"/>
      <c r="FP57" s="290"/>
      <c r="FQ57" s="290"/>
      <c r="FR57" s="290"/>
      <c r="FS57" s="290"/>
      <c r="FT57" s="290"/>
      <c r="FU57" s="290"/>
      <c r="FV57" s="290"/>
      <c r="FW57" s="290"/>
      <c r="FX57" s="290"/>
      <c r="FY57" s="290"/>
      <c r="FZ57" s="290"/>
      <c r="GA57" s="290"/>
      <c r="GB57" s="290"/>
      <c r="GC57" s="290"/>
      <c r="GD57" s="290"/>
      <c r="GE57" s="290"/>
      <c r="GF57" s="290"/>
      <c r="GG57" s="290"/>
      <c r="GH57" s="290"/>
      <c r="GI57" s="290"/>
      <c r="GJ57" s="290"/>
      <c r="GK57" s="290"/>
      <c r="GL57" s="290"/>
      <c r="GM57" s="290"/>
      <c r="GN57" s="290"/>
      <c r="GO57" s="290"/>
      <c r="GP57" s="290"/>
      <c r="GQ57" s="290"/>
      <c r="GR57" s="290"/>
      <c r="GS57" s="290"/>
      <c r="GT57" s="290"/>
      <c r="GU57" s="290"/>
      <c r="GV57" s="291"/>
      <c r="GW57" s="189"/>
      <c r="GX57" s="519"/>
      <c r="GY57" s="45"/>
    </row>
    <row r="58" spans="1:207" ht="2.4" customHeight="1" x14ac:dyDescent="0.2">
      <c r="A58" s="389"/>
      <c r="B58" s="389"/>
      <c r="C58" s="389"/>
      <c r="D58" s="497"/>
      <c r="E58" s="186"/>
      <c r="F58" s="17"/>
      <c r="G58" s="343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5"/>
      <c r="W58" s="161"/>
      <c r="X58" s="349"/>
      <c r="Y58" s="350"/>
      <c r="Z58" s="350"/>
      <c r="AA58" s="350"/>
      <c r="AB58" s="350"/>
      <c r="AC58" s="350"/>
      <c r="AD58" s="350"/>
      <c r="AE58" s="350"/>
      <c r="AF58" s="351"/>
      <c r="AG58" s="161"/>
      <c r="AH58" s="349"/>
      <c r="AI58" s="350"/>
      <c r="AJ58" s="350"/>
      <c r="AK58" s="350"/>
      <c r="AL58" s="350"/>
      <c r="AM58" s="350"/>
      <c r="AN58" s="350"/>
      <c r="AO58" s="351"/>
      <c r="AP58" s="161"/>
      <c r="AQ58" s="349"/>
      <c r="AR58" s="350"/>
      <c r="AS58" s="350"/>
      <c r="AT58" s="350"/>
      <c r="AU58" s="350"/>
      <c r="AV58" s="350"/>
      <c r="AW58" s="350"/>
      <c r="AX58" s="350"/>
      <c r="AY58" s="351"/>
      <c r="AZ58" s="165"/>
      <c r="BA58" s="437"/>
      <c r="BB58" s="437"/>
      <c r="BC58" s="393"/>
      <c r="BD58" s="394"/>
      <c r="BE58" s="394"/>
      <c r="BF58" s="394"/>
      <c r="BG58" s="394"/>
      <c r="BH58" s="394"/>
      <c r="BI58" s="394"/>
      <c r="BJ58" s="394"/>
      <c r="BK58" s="394"/>
      <c r="BL58" s="394"/>
      <c r="BM58" s="394"/>
      <c r="BN58" s="394"/>
      <c r="BO58" s="394"/>
      <c r="BP58" s="394"/>
      <c r="BQ58" s="394"/>
      <c r="BR58" s="394"/>
      <c r="BS58" s="394"/>
      <c r="BT58" s="394"/>
      <c r="BU58" s="394"/>
      <c r="BV58" s="394"/>
      <c r="BW58" s="394"/>
      <c r="BX58" s="394"/>
      <c r="BY58" s="394"/>
      <c r="BZ58" s="394"/>
      <c r="CA58" s="394"/>
      <c r="CB58" s="394"/>
      <c r="CC58" s="394"/>
      <c r="CD58" s="394"/>
      <c r="CE58" s="394"/>
      <c r="CF58" s="394"/>
      <c r="CG58" s="394"/>
      <c r="CH58" s="394"/>
      <c r="CI58" s="394"/>
      <c r="CJ58" s="394"/>
      <c r="CK58" s="394"/>
      <c r="CL58" s="394"/>
      <c r="CM58" s="394"/>
      <c r="CN58" s="394"/>
      <c r="CO58" s="394"/>
      <c r="CP58" s="394"/>
      <c r="CQ58" s="394"/>
      <c r="CR58" s="394"/>
      <c r="CS58" s="394"/>
      <c r="CT58" s="394"/>
      <c r="CU58" s="394"/>
      <c r="CV58" s="394"/>
      <c r="CW58" s="394"/>
      <c r="CX58" s="394"/>
      <c r="CY58" s="394"/>
      <c r="CZ58" s="394"/>
      <c r="DA58" s="394"/>
      <c r="DB58" s="394"/>
      <c r="DC58" s="394"/>
      <c r="DD58" s="394"/>
      <c r="DE58" s="394"/>
      <c r="DF58" s="394"/>
      <c r="DG58" s="394"/>
      <c r="DH58" s="394"/>
      <c r="DI58" s="394"/>
      <c r="DJ58" s="394"/>
      <c r="DK58" s="394"/>
      <c r="DL58" s="394"/>
      <c r="DM58" s="394"/>
      <c r="DN58" s="394"/>
      <c r="DO58" s="394"/>
      <c r="DP58" s="394"/>
      <c r="DQ58" s="394"/>
      <c r="DR58" s="394"/>
      <c r="DS58" s="394"/>
      <c r="DT58" s="394"/>
      <c r="DU58" s="394"/>
      <c r="DV58" s="394"/>
      <c r="DW58" s="394"/>
      <c r="DX58" s="394"/>
      <c r="DY58" s="394"/>
      <c r="DZ58" s="394"/>
      <c r="EA58" s="394"/>
      <c r="EB58" s="394"/>
      <c r="EC58" s="394"/>
      <c r="ED58" s="394"/>
      <c r="EE58" s="394"/>
      <c r="EF58" s="394"/>
      <c r="EG58" s="394"/>
      <c r="EH58" s="394"/>
      <c r="EI58" s="394"/>
      <c r="EJ58" s="394"/>
      <c r="EK58" s="394"/>
      <c r="EL58" s="394"/>
      <c r="EM58" s="394"/>
      <c r="EN58" s="395"/>
      <c r="EO58" s="515"/>
      <c r="EP58" s="515"/>
      <c r="EQ58" s="289"/>
      <c r="ER58" s="290"/>
      <c r="ES58" s="290"/>
      <c r="ET58" s="290"/>
      <c r="EU58" s="290"/>
      <c r="EV58" s="290"/>
      <c r="EW58" s="290"/>
      <c r="EX58" s="290"/>
      <c r="EY58" s="290"/>
      <c r="EZ58" s="290"/>
      <c r="FA58" s="290"/>
      <c r="FB58" s="290"/>
      <c r="FC58" s="290"/>
      <c r="FD58" s="290"/>
      <c r="FE58" s="290"/>
      <c r="FF58" s="290"/>
      <c r="FG58" s="290"/>
      <c r="FH58" s="290"/>
      <c r="FI58" s="290"/>
      <c r="FJ58" s="290"/>
      <c r="FK58" s="290"/>
      <c r="FL58" s="290"/>
      <c r="FM58" s="290"/>
      <c r="FN58" s="290"/>
      <c r="FO58" s="290"/>
      <c r="FP58" s="290"/>
      <c r="FQ58" s="290"/>
      <c r="FR58" s="290"/>
      <c r="FS58" s="290"/>
      <c r="FT58" s="290"/>
      <c r="FU58" s="290"/>
      <c r="FV58" s="290"/>
      <c r="FW58" s="290"/>
      <c r="FX58" s="290"/>
      <c r="FY58" s="290"/>
      <c r="FZ58" s="290"/>
      <c r="GA58" s="290"/>
      <c r="GB58" s="290"/>
      <c r="GC58" s="290"/>
      <c r="GD58" s="290"/>
      <c r="GE58" s="290"/>
      <c r="GF58" s="290"/>
      <c r="GG58" s="290"/>
      <c r="GH58" s="290"/>
      <c r="GI58" s="290"/>
      <c r="GJ58" s="290"/>
      <c r="GK58" s="290"/>
      <c r="GL58" s="290"/>
      <c r="GM58" s="290"/>
      <c r="GN58" s="290"/>
      <c r="GO58" s="290"/>
      <c r="GP58" s="290"/>
      <c r="GQ58" s="290"/>
      <c r="GR58" s="290"/>
      <c r="GS58" s="290"/>
      <c r="GT58" s="290"/>
      <c r="GU58" s="290"/>
      <c r="GV58" s="291"/>
      <c r="GW58" s="189"/>
      <c r="GX58" s="519"/>
      <c r="GY58" s="45"/>
    </row>
    <row r="59" spans="1:207" ht="2.4" customHeight="1" x14ac:dyDescent="0.2">
      <c r="A59" s="389"/>
      <c r="B59" s="389"/>
      <c r="C59" s="389"/>
      <c r="D59" s="497"/>
      <c r="E59" s="186"/>
      <c r="F59" s="17"/>
      <c r="G59" s="390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2"/>
      <c r="W59" s="161"/>
      <c r="X59" s="352"/>
      <c r="Y59" s="353"/>
      <c r="Z59" s="353"/>
      <c r="AA59" s="353"/>
      <c r="AB59" s="353"/>
      <c r="AC59" s="353"/>
      <c r="AD59" s="353"/>
      <c r="AE59" s="353"/>
      <c r="AF59" s="354"/>
      <c r="AG59" s="161"/>
      <c r="AH59" s="352"/>
      <c r="AI59" s="353"/>
      <c r="AJ59" s="353"/>
      <c r="AK59" s="353"/>
      <c r="AL59" s="353"/>
      <c r="AM59" s="353"/>
      <c r="AN59" s="353"/>
      <c r="AO59" s="354"/>
      <c r="AP59" s="161"/>
      <c r="AQ59" s="352"/>
      <c r="AR59" s="353"/>
      <c r="AS59" s="353"/>
      <c r="AT59" s="353"/>
      <c r="AU59" s="353"/>
      <c r="AV59" s="353"/>
      <c r="AW59" s="353"/>
      <c r="AX59" s="353"/>
      <c r="AY59" s="354"/>
      <c r="AZ59" s="165"/>
      <c r="BA59" s="437"/>
      <c r="BB59" s="437"/>
      <c r="BC59" s="77"/>
      <c r="BD59" s="16"/>
      <c r="BE59" s="407" t="s">
        <v>109</v>
      </c>
      <c r="BF59" s="408"/>
      <c r="BG59" s="408"/>
      <c r="BH59" s="408"/>
      <c r="BI59" s="408"/>
      <c r="BJ59" s="408"/>
      <c r="BK59" s="408"/>
      <c r="BL59" s="408"/>
      <c r="BM59" s="408"/>
      <c r="BN59" s="408"/>
      <c r="BO59" s="408"/>
      <c r="BP59" s="408"/>
      <c r="BQ59" s="408"/>
      <c r="BR59" s="408"/>
      <c r="BS59" s="408"/>
      <c r="BT59" s="408"/>
      <c r="BU59" s="408"/>
      <c r="BV59" s="408"/>
      <c r="BW59" s="408"/>
      <c r="BX59" s="408"/>
      <c r="BY59" s="408"/>
      <c r="BZ59" s="408"/>
      <c r="CA59" s="408"/>
      <c r="CB59" s="408"/>
      <c r="CC59" s="408"/>
      <c r="CD59" s="408"/>
      <c r="CE59" s="408"/>
      <c r="CF59" s="409"/>
      <c r="CG59" s="221" t="s">
        <v>110</v>
      </c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2"/>
      <c r="CX59" s="222"/>
      <c r="CY59" s="222"/>
      <c r="CZ59" s="223"/>
      <c r="DA59" s="221"/>
      <c r="DB59" s="222"/>
      <c r="DC59" s="223"/>
      <c r="DD59" s="221" t="s">
        <v>111</v>
      </c>
      <c r="DE59" s="222"/>
      <c r="DF59" s="222"/>
      <c r="DG59" s="222"/>
      <c r="DH59" s="222"/>
      <c r="DI59" s="222"/>
      <c r="DJ59" s="222"/>
      <c r="DK59" s="222"/>
      <c r="DL59" s="222"/>
      <c r="DM59" s="222"/>
      <c r="DN59" s="222"/>
      <c r="DO59" s="222"/>
      <c r="DP59" s="222"/>
      <c r="DQ59" s="222"/>
      <c r="DR59" s="222"/>
      <c r="DS59" s="223"/>
      <c r="DT59" s="331"/>
      <c r="DU59" s="332"/>
      <c r="DV59" s="333"/>
      <c r="DW59" s="221" t="s">
        <v>112</v>
      </c>
      <c r="DX59" s="222"/>
      <c r="DY59" s="222"/>
      <c r="DZ59" s="222"/>
      <c r="EA59" s="222"/>
      <c r="EB59" s="222"/>
      <c r="EC59" s="222"/>
      <c r="ED59" s="222"/>
      <c r="EE59" s="222"/>
      <c r="EF59" s="222"/>
      <c r="EG59" s="222"/>
      <c r="EH59" s="222"/>
      <c r="EI59" s="223"/>
      <c r="EJ59" s="286"/>
      <c r="EK59" s="287"/>
      <c r="EL59" s="288"/>
      <c r="EM59" s="78"/>
      <c r="EN59" s="16"/>
      <c r="EO59" s="515"/>
      <c r="EP59" s="515"/>
      <c r="EQ59" s="289"/>
      <c r="ER59" s="290"/>
      <c r="ES59" s="290"/>
      <c r="ET59" s="290"/>
      <c r="EU59" s="290"/>
      <c r="EV59" s="290"/>
      <c r="EW59" s="290"/>
      <c r="EX59" s="290"/>
      <c r="EY59" s="290"/>
      <c r="EZ59" s="290"/>
      <c r="FA59" s="290"/>
      <c r="FB59" s="290"/>
      <c r="FC59" s="290"/>
      <c r="FD59" s="290"/>
      <c r="FE59" s="290"/>
      <c r="FF59" s="290"/>
      <c r="FG59" s="290"/>
      <c r="FH59" s="290"/>
      <c r="FI59" s="290"/>
      <c r="FJ59" s="290"/>
      <c r="FK59" s="290"/>
      <c r="FL59" s="290"/>
      <c r="FM59" s="290"/>
      <c r="FN59" s="290"/>
      <c r="FO59" s="290"/>
      <c r="FP59" s="290"/>
      <c r="FQ59" s="290"/>
      <c r="FR59" s="290"/>
      <c r="FS59" s="290"/>
      <c r="FT59" s="290"/>
      <c r="FU59" s="290"/>
      <c r="FV59" s="290"/>
      <c r="FW59" s="290"/>
      <c r="FX59" s="290"/>
      <c r="FY59" s="290"/>
      <c r="FZ59" s="290"/>
      <c r="GA59" s="290"/>
      <c r="GB59" s="290"/>
      <c r="GC59" s="290"/>
      <c r="GD59" s="290"/>
      <c r="GE59" s="290"/>
      <c r="GF59" s="290"/>
      <c r="GG59" s="290"/>
      <c r="GH59" s="290"/>
      <c r="GI59" s="290"/>
      <c r="GJ59" s="290"/>
      <c r="GK59" s="290"/>
      <c r="GL59" s="290"/>
      <c r="GM59" s="290"/>
      <c r="GN59" s="290"/>
      <c r="GO59" s="290"/>
      <c r="GP59" s="290"/>
      <c r="GQ59" s="290"/>
      <c r="GR59" s="290"/>
      <c r="GS59" s="290"/>
      <c r="GT59" s="290"/>
      <c r="GU59" s="290"/>
      <c r="GV59" s="291"/>
      <c r="GW59" s="189"/>
      <c r="GX59" s="519"/>
      <c r="GY59" s="45"/>
    </row>
    <row r="60" spans="1:207" ht="2.4" customHeight="1" x14ac:dyDescent="0.2">
      <c r="A60" s="389">
        <f>IF(HO18=6,2,0)</f>
        <v>0</v>
      </c>
      <c r="B60" s="389">
        <f>IF(HO18=9,3,0)</f>
        <v>0</v>
      </c>
      <c r="C60" s="389">
        <f t="shared" ref="C60" si="45">SUM(A60:B64)</f>
        <v>0</v>
      </c>
      <c r="D60" s="497"/>
      <c r="E60" s="186"/>
      <c r="F60" s="17"/>
      <c r="G60" s="340" t="s">
        <v>39</v>
      </c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2"/>
      <c r="W60" s="161"/>
      <c r="X60" s="346">
        <f>IF(HO18=0,0,1)</f>
        <v>1</v>
      </c>
      <c r="Y60" s="347"/>
      <c r="Z60" s="347"/>
      <c r="AA60" s="347"/>
      <c r="AB60" s="347"/>
      <c r="AC60" s="347"/>
      <c r="AD60" s="347"/>
      <c r="AE60" s="347"/>
      <c r="AF60" s="348"/>
      <c r="AG60" s="161"/>
      <c r="AH60" s="346">
        <f>IF(HO18=0,0,1)</f>
        <v>1</v>
      </c>
      <c r="AI60" s="347"/>
      <c r="AJ60" s="347"/>
      <c r="AK60" s="347"/>
      <c r="AL60" s="347"/>
      <c r="AM60" s="347"/>
      <c r="AN60" s="347"/>
      <c r="AO60" s="348"/>
      <c r="AP60" s="161"/>
      <c r="AQ60" s="346">
        <f>IF(HO18=0,0,1)</f>
        <v>1</v>
      </c>
      <c r="AR60" s="347"/>
      <c r="AS60" s="347"/>
      <c r="AT60" s="347"/>
      <c r="AU60" s="347"/>
      <c r="AV60" s="347"/>
      <c r="AW60" s="347"/>
      <c r="AX60" s="347"/>
      <c r="AY60" s="348"/>
      <c r="AZ60" s="165"/>
      <c r="BA60" s="437"/>
      <c r="BB60" s="437"/>
      <c r="BC60" s="77"/>
      <c r="BD60" s="16"/>
      <c r="BE60" s="410"/>
      <c r="BF60" s="411"/>
      <c r="BG60" s="411"/>
      <c r="BH60" s="411"/>
      <c r="BI60" s="411"/>
      <c r="BJ60" s="411"/>
      <c r="BK60" s="411"/>
      <c r="BL60" s="411"/>
      <c r="BM60" s="411"/>
      <c r="BN60" s="411"/>
      <c r="BO60" s="411"/>
      <c r="BP60" s="411"/>
      <c r="BQ60" s="411"/>
      <c r="BR60" s="411"/>
      <c r="BS60" s="411"/>
      <c r="BT60" s="411"/>
      <c r="BU60" s="411"/>
      <c r="BV60" s="411"/>
      <c r="BW60" s="411"/>
      <c r="BX60" s="411"/>
      <c r="BY60" s="411"/>
      <c r="BZ60" s="411"/>
      <c r="CA60" s="411"/>
      <c r="CB60" s="411"/>
      <c r="CC60" s="411"/>
      <c r="CD60" s="411"/>
      <c r="CE60" s="411"/>
      <c r="CF60" s="412"/>
      <c r="CG60" s="224"/>
      <c r="CH60" s="225"/>
      <c r="CI60" s="225"/>
      <c r="CJ60" s="225"/>
      <c r="CK60" s="225"/>
      <c r="CL60" s="225"/>
      <c r="CM60" s="225"/>
      <c r="CN60" s="225"/>
      <c r="CO60" s="225"/>
      <c r="CP60" s="225"/>
      <c r="CQ60" s="225"/>
      <c r="CR60" s="225"/>
      <c r="CS60" s="225"/>
      <c r="CT60" s="225"/>
      <c r="CU60" s="225"/>
      <c r="CV60" s="225"/>
      <c r="CW60" s="225"/>
      <c r="CX60" s="225"/>
      <c r="CY60" s="225"/>
      <c r="CZ60" s="226"/>
      <c r="DA60" s="224"/>
      <c r="DB60" s="225"/>
      <c r="DC60" s="226"/>
      <c r="DD60" s="224"/>
      <c r="DE60" s="225"/>
      <c r="DF60" s="225"/>
      <c r="DG60" s="225"/>
      <c r="DH60" s="225"/>
      <c r="DI60" s="225"/>
      <c r="DJ60" s="225"/>
      <c r="DK60" s="225"/>
      <c r="DL60" s="225"/>
      <c r="DM60" s="225"/>
      <c r="DN60" s="225"/>
      <c r="DO60" s="225"/>
      <c r="DP60" s="225"/>
      <c r="DQ60" s="225"/>
      <c r="DR60" s="225"/>
      <c r="DS60" s="226"/>
      <c r="DT60" s="334"/>
      <c r="DU60" s="335"/>
      <c r="DV60" s="336"/>
      <c r="DW60" s="224"/>
      <c r="DX60" s="225"/>
      <c r="DY60" s="225"/>
      <c r="DZ60" s="225"/>
      <c r="EA60" s="225"/>
      <c r="EB60" s="225"/>
      <c r="EC60" s="225"/>
      <c r="ED60" s="225"/>
      <c r="EE60" s="225"/>
      <c r="EF60" s="225"/>
      <c r="EG60" s="225"/>
      <c r="EH60" s="225"/>
      <c r="EI60" s="226"/>
      <c r="EJ60" s="289"/>
      <c r="EK60" s="290"/>
      <c r="EL60" s="291"/>
      <c r="EM60" s="78"/>
      <c r="EN60" s="16"/>
      <c r="EO60" s="515"/>
      <c r="EP60" s="515"/>
      <c r="EQ60" s="289"/>
      <c r="ER60" s="290"/>
      <c r="ES60" s="290"/>
      <c r="ET60" s="290"/>
      <c r="EU60" s="290"/>
      <c r="EV60" s="290"/>
      <c r="EW60" s="290"/>
      <c r="EX60" s="290"/>
      <c r="EY60" s="290"/>
      <c r="EZ60" s="290"/>
      <c r="FA60" s="290"/>
      <c r="FB60" s="290"/>
      <c r="FC60" s="290"/>
      <c r="FD60" s="290"/>
      <c r="FE60" s="290"/>
      <c r="FF60" s="290"/>
      <c r="FG60" s="290"/>
      <c r="FH60" s="290"/>
      <c r="FI60" s="290"/>
      <c r="FJ60" s="290"/>
      <c r="FK60" s="290"/>
      <c r="FL60" s="290"/>
      <c r="FM60" s="290"/>
      <c r="FN60" s="290"/>
      <c r="FO60" s="290"/>
      <c r="FP60" s="290"/>
      <c r="FQ60" s="290"/>
      <c r="FR60" s="290"/>
      <c r="FS60" s="290"/>
      <c r="FT60" s="290"/>
      <c r="FU60" s="290"/>
      <c r="FV60" s="290"/>
      <c r="FW60" s="290"/>
      <c r="FX60" s="290"/>
      <c r="FY60" s="290"/>
      <c r="FZ60" s="290"/>
      <c r="GA60" s="290"/>
      <c r="GB60" s="290"/>
      <c r="GC60" s="290"/>
      <c r="GD60" s="290"/>
      <c r="GE60" s="290"/>
      <c r="GF60" s="290"/>
      <c r="GG60" s="290"/>
      <c r="GH60" s="290"/>
      <c r="GI60" s="290"/>
      <c r="GJ60" s="290"/>
      <c r="GK60" s="290"/>
      <c r="GL60" s="290"/>
      <c r="GM60" s="290"/>
      <c r="GN60" s="290"/>
      <c r="GO60" s="290"/>
      <c r="GP60" s="290"/>
      <c r="GQ60" s="290"/>
      <c r="GR60" s="290"/>
      <c r="GS60" s="290"/>
      <c r="GT60" s="290"/>
      <c r="GU60" s="290"/>
      <c r="GV60" s="291"/>
      <c r="GW60" s="189"/>
      <c r="GX60" s="519"/>
      <c r="GY60" s="45"/>
    </row>
    <row r="61" spans="1:207" ht="2.4" customHeight="1" x14ac:dyDescent="0.2">
      <c r="A61" s="389"/>
      <c r="B61" s="389"/>
      <c r="C61" s="389"/>
      <c r="D61" s="497"/>
      <c r="E61" s="186"/>
      <c r="F61" s="17"/>
      <c r="G61" s="343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5"/>
      <c r="W61" s="161"/>
      <c r="X61" s="349"/>
      <c r="Y61" s="350"/>
      <c r="Z61" s="350"/>
      <c r="AA61" s="350"/>
      <c r="AB61" s="350"/>
      <c r="AC61" s="350"/>
      <c r="AD61" s="350"/>
      <c r="AE61" s="350"/>
      <c r="AF61" s="351"/>
      <c r="AG61" s="161"/>
      <c r="AH61" s="349"/>
      <c r="AI61" s="350"/>
      <c r="AJ61" s="350"/>
      <c r="AK61" s="350"/>
      <c r="AL61" s="350"/>
      <c r="AM61" s="350"/>
      <c r="AN61" s="350"/>
      <c r="AO61" s="351"/>
      <c r="AP61" s="161"/>
      <c r="AQ61" s="349"/>
      <c r="AR61" s="350"/>
      <c r="AS61" s="350"/>
      <c r="AT61" s="350"/>
      <c r="AU61" s="350"/>
      <c r="AV61" s="350"/>
      <c r="AW61" s="350"/>
      <c r="AX61" s="350"/>
      <c r="AY61" s="351"/>
      <c r="AZ61" s="165"/>
      <c r="BA61" s="437"/>
      <c r="BB61" s="437"/>
      <c r="BC61" s="72"/>
      <c r="BD61" s="73"/>
      <c r="BE61" s="410"/>
      <c r="BF61" s="411"/>
      <c r="BG61" s="411"/>
      <c r="BH61" s="411"/>
      <c r="BI61" s="411"/>
      <c r="BJ61" s="411"/>
      <c r="BK61" s="411"/>
      <c r="BL61" s="411"/>
      <c r="BM61" s="411"/>
      <c r="BN61" s="411"/>
      <c r="BO61" s="411"/>
      <c r="BP61" s="411"/>
      <c r="BQ61" s="411"/>
      <c r="BR61" s="411"/>
      <c r="BS61" s="411"/>
      <c r="BT61" s="411"/>
      <c r="BU61" s="411"/>
      <c r="BV61" s="411"/>
      <c r="BW61" s="411"/>
      <c r="BX61" s="411"/>
      <c r="BY61" s="411"/>
      <c r="BZ61" s="411"/>
      <c r="CA61" s="411"/>
      <c r="CB61" s="411"/>
      <c r="CC61" s="411"/>
      <c r="CD61" s="411"/>
      <c r="CE61" s="411"/>
      <c r="CF61" s="412"/>
      <c r="CG61" s="224"/>
      <c r="CH61" s="225"/>
      <c r="CI61" s="225"/>
      <c r="CJ61" s="225"/>
      <c r="CK61" s="225"/>
      <c r="CL61" s="225"/>
      <c r="CM61" s="225"/>
      <c r="CN61" s="225"/>
      <c r="CO61" s="225"/>
      <c r="CP61" s="225"/>
      <c r="CQ61" s="225"/>
      <c r="CR61" s="225"/>
      <c r="CS61" s="225"/>
      <c r="CT61" s="225"/>
      <c r="CU61" s="225"/>
      <c r="CV61" s="225"/>
      <c r="CW61" s="225"/>
      <c r="CX61" s="225"/>
      <c r="CY61" s="225"/>
      <c r="CZ61" s="226"/>
      <c r="DA61" s="224"/>
      <c r="DB61" s="225"/>
      <c r="DC61" s="226"/>
      <c r="DD61" s="224"/>
      <c r="DE61" s="225"/>
      <c r="DF61" s="225"/>
      <c r="DG61" s="225"/>
      <c r="DH61" s="225"/>
      <c r="DI61" s="225"/>
      <c r="DJ61" s="225"/>
      <c r="DK61" s="225"/>
      <c r="DL61" s="225"/>
      <c r="DM61" s="225"/>
      <c r="DN61" s="225"/>
      <c r="DO61" s="225"/>
      <c r="DP61" s="225"/>
      <c r="DQ61" s="225"/>
      <c r="DR61" s="225"/>
      <c r="DS61" s="226"/>
      <c r="DT61" s="334"/>
      <c r="DU61" s="335"/>
      <c r="DV61" s="336"/>
      <c r="DW61" s="224"/>
      <c r="DX61" s="225"/>
      <c r="DY61" s="225"/>
      <c r="DZ61" s="225"/>
      <c r="EA61" s="225"/>
      <c r="EB61" s="225"/>
      <c r="EC61" s="225"/>
      <c r="ED61" s="225"/>
      <c r="EE61" s="225"/>
      <c r="EF61" s="225"/>
      <c r="EG61" s="225"/>
      <c r="EH61" s="225"/>
      <c r="EI61" s="226"/>
      <c r="EJ61" s="289"/>
      <c r="EK61" s="290"/>
      <c r="EL61" s="291"/>
      <c r="EM61" s="73"/>
      <c r="EN61" s="74"/>
      <c r="EO61" s="515"/>
      <c r="EP61" s="515"/>
      <c r="EQ61" s="292"/>
      <c r="ER61" s="293"/>
      <c r="ES61" s="293"/>
      <c r="ET61" s="293"/>
      <c r="EU61" s="293"/>
      <c r="EV61" s="293"/>
      <c r="EW61" s="293"/>
      <c r="EX61" s="293"/>
      <c r="EY61" s="293"/>
      <c r="EZ61" s="293"/>
      <c r="FA61" s="293"/>
      <c r="FB61" s="293"/>
      <c r="FC61" s="293"/>
      <c r="FD61" s="293"/>
      <c r="FE61" s="293"/>
      <c r="FF61" s="293"/>
      <c r="FG61" s="293"/>
      <c r="FH61" s="293"/>
      <c r="FI61" s="293"/>
      <c r="FJ61" s="293"/>
      <c r="FK61" s="293"/>
      <c r="FL61" s="293"/>
      <c r="FM61" s="293"/>
      <c r="FN61" s="293"/>
      <c r="FO61" s="293"/>
      <c r="FP61" s="293"/>
      <c r="FQ61" s="293"/>
      <c r="FR61" s="293"/>
      <c r="FS61" s="293"/>
      <c r="FT61" s="293"/>
      <c r="FU61" s="293"/>
      <c r="FV61" s="293"/>
      <c r="FW61" s="293"/>
      <c r="FX61" s="293"/>
      <c r="FY61" s="293"/>
      <c r="FZ61" s="293"/>
      <c r="GA61" s="293"/>
      <c r="GB61" s="293"/>
      <c r="GC61" s="293"/>
      <c r="GD61" s="293"/>
      <c r="GE61" s="293"/>
      <c r="GF61" s="293"/>
      <c r="GG61" s="293"/>
      <c r="GH61" s="293"/>
      <c r="GI61" s="293"/>
      <c r="GJ61" s="293"/>
      <c r="GK61" s="293"/>
      <c r="GL61" s="293"/>
      <c r="GM61" s="293"/>
      <c r="GN61" s="293"/>
      <c r="GO61" s="293"/>
      <c r="GP61" s="293"/>
      <c r="GQ61" s="293"/>
      <c r="GR61" s="293"/>
      <c r="GS61" s="293"/>
      <c r="GT61" s="293"/>
      <c r="GU61" s="293"/>
      <c r="GV61" s="294"/>
      <c r="GW61" s="189"/>
      <c r="GX61" s="519"/>
      <c r="GY61" s="45"/>
    </row>
    <row r="62" spans="1:207" ht="2.4" customHeight="1" x14ac:dyDescent="0.2">
      <c r="A62" s="389"/>
      <c r="B62" s="389"/>
      <c r="C62" s="389"/>
      <c r="D62" s="497"/>
      <c r="E62" s="186"/>
      <c r="F62" s="17"/>
      <c r="G62" s="343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5"/>
      <c r="W62" s="161"/>
      <c r="X62" s="349"/>
      <c r="Y62" s="350"/>
      <c r="Z62" s="350"/>
      <c r="AA62" s="350"/>
      <c r="AB62" s="350"/>
      <c r="AC62" s="350"/>
      <c r="AD62" s="350"/>
      <c r="AE62" s="350"/>
      <c r="AF62" s="351"/>
      <c r="AG62" s="161"/>
      <c r="AH62" s="349"/>
      <c r="AI62" s="350"/>
      <c r="AJ62" s="350"/>
      <c r="AK62" s="350"/>
      <c r="AL62" s="350"/>
      <c r="AM62" s="350"/>
      <c r="AN62" s="350"/>
      <c r="AO62" s="351"/>
      <c r="AP62" s="161"/>
      <c r="AQ62" s="349"/>
      <c r="AR62" s="350"/>
      <c r="AS62" s="350"/>
      <c r="AT62" s="350"/>
      <c r="AU62" s="350"/>
      <c r="AV62" s="350"/>
      <c r="AW62" s="350"/>
      <c r="AX62" s="350"/>
      <c r="AY62" s="351"/>
      <c r="AZ62" s="165"/>
      <c r="BA62" s="437"/>
      <c r="BB62" s="437"/>
      <c r="BC62" s="72"/>
      <c r="BD62" s="73"/>
      <c r="BE62" s="410"/>
      <c r="BF62" s="411"/>
      <c r="BG62" s="411"/>
      <c r="BH62" s="411"/>
      <c r="BI62" s="411"/>
      <c r="BJ62" s="411"/>
      <c r="BK62" s="411"/>
      <c r="BL62" s="411"/>
      <c r="BM62" s="411"/>
      <c r="BN62" s="411"/>
      <c r="BO62" s="411"/>
      <c r="BP62" s="411"/>
      <c r="BQ62" s="411"/>
      <c r="BR62" s="411"/>
      <c r="BS62" s="411"/>
      <c r="BT62" s="411"/>
      <c r="BU62" s="411"/>
      <c r="BV62" s="411"/>
      <c r="BW62" s="411"/>
      <c r="BX62" s="411"/>
      <c r="BY62" s="411"/>
      <c r="BZ62" s="411"/>
      <c r="CA62" s="411"/>
      <c r="CB62" s="411"/>
      <c r="CC62" s="411"/>
      <c r="CD62" s="411"/>
      <c r="CE62" s="411"/>
      <c r="CF62" s="412"/>
      <c r="CG62" s="224"/>
      <c r="CH62" s="225"/>
      <c r="CI62" s="225"/>
      <c r="CJ62" s="225"/>
      <c r="CK62" s="225"/>
      <c r="CL62" s="225"/>
      <c r="CM62" s="225"/>
      <c r="CN62" s="225"/>
      <c r="CO62" s="225"/>
      <c r="CP62" s="225"/>
      <c r="CQ62" s="225"/>
      <c r="CR62" s="225"/>
      <c r="CS62" s="225"/>
      <c r="CT62" s="225"/>
      <c r="CU62" s="225"/>
      <c r="CV62" s="225"/>
      <c r="CW62" s="225"/>
      <c r="CX62" s="225"/>
      <c r="CY62" s="225"/>
      <c r="CZ62" s="226"/>
      <c r="DA62" s="224"/>
      <c r="DB62" s="225"/>
      <c r="DC62" s="226"/>
      <c r="DD62" s="224"/>
      <c r="DE62" s="225"/>
      <c r="DF62" s="225"/>
      <c r="DG62" s="225"/>
      <c r="DH62" s="225"/>
      <c r="DI62" s="225"/>
      <c r="DJ62" s="225"/>
      <c r="DK62" s="225"/>
      <c r="DL62" s="225"/>
      <c r="DM62" s="225"/>
      <c r="DN62" s="225"/>
      <c r="DO62" s="225"/>
      <c r="DP62" s="225"/>
      <c r="DQ62" s="225"/>
      <c r="DR62" s="225"/>
      <c r="DS62" s="226"/>
      <c r="DT62" s="334"/>
      <c r="DU62" s="335"/>
      <c r="DV62" s="336"/>
      <c r="DW62" s="224"/>
      <c r="DX62" s="225"/>
      <c r="DY62" s="225"/>
      <c r="DZ62" s="225"/>
      <c r="EA62" s="225"/>
      <c r="EB62" s="225"/>
      <c r="EC62" s="225"/>
      <c r="ED62" s="225"/>
      <c r="EE62" s="225"/>
      <c r="EF62" s="225"/>
      <c r="EG62" s="225"/>
      <c r="EH62" s="225"/>
      <c r="EI62" s="226"/>
      <c r="EJ62" s="289"/>
      <c r="EK62" s="290"/>
      <c r="EL62" s="291"/>
      <c r="EM62" s="73"/>
      <c r="EN62" s="74"/>
      <c r="EO62" s="515"/>
      <c r="EP62" s="515"/>
      <c r="EQ62" s="258" t="s">
        <v>113</v>
      </c>
      <c r="ER62" s="258"/>
      <c r="ES62" s="258"/>
      <c r="ET62" s="258"/>
      <c r="EU62" s="258"/>
      <c r="EV62" s="258"/>
      <c r="EW62" s="258"/>
      <c r="EX62" s="258"/>
      <c r="EY62" s="258"/>
      <c r="EZ62" s="258"/>
      <c r="FA62" s="258"/>
      <c r="FB62" s="258"/>
      <c r="FC62" s="258"/>
      <c r="FD62" s="258"/>
      <c r="FE62" s="258"/>
      <c r="FF62" s="258"/>
      <c r="FG62" s="258"/>
      <c r="FH62" s="258"/>
      <c r="FI62" s="258"/>
      <c r="FJ62" s="258"/>
      <c r="FK62" s="258"/>
      <c r="FL62" s="258"/>
      <c r="FM62" s="258"/>
      <c r="FN62" s="258"/>
      <c r="FO62" s="258"/>
      <c r="FP62" s="258"/>
      <c r="FQ62" s="258"/>
      <c r="FR62" s="258"/>
      <c r="FS62" s="258"/>
      <c r="FT62" s="258"/>
      <c r="FU62" s="258"/>
      <c r="FV62" s="405"/>
      <c r="FW62" s="258" t="s">
        <v>114</v>
      </c>
      <c r="FX62" s="258"/>
      <c r="FY62" s="258"/>
      <c r="FZ62" s="258"/>
      <c r="GA62" s="258"/>
      <c r="GB62" s="258"/>
      <c r="GC62" s="258"/>
      <c r="GD62" s="258"/>
      <c r="GE62" s="258"/>
      <c r="GF62" s="258"/>
      <c r="GG62" s="258"/>
      <c r="GH62" s="258"/>
      <c r="GI62" s="258"/>
      <c r="GJ62" s="258"/>
      <c r="GK62" s="258"/>
      <c r="GL62" s="258"/>
      <c r="GM62" s="258"/>
      <c r="GN62" s="258"/>
      <c r="GO62" s="258"/>
      <c r="GP62" s="258"/>
      <c r="GQ62" s="258"/>
      <c r="GR62" s="258"/>
      <c r="GS62" s="258"/>
      <c r="GT62" s="258"/>
      <c r="GU62" s="258"/>
      <c r="GV62" s="258"/>
      <c r="GW62" s="189"/>
      <c r="GX62" s="519"/>
      <c r="GY62" s="45"/>
    </row>
    <row r="63" spans="1:207" ht="2.25" customHeight="1" x14ac:dyDescent="0.2">
      <c r="A63" s="389"/>
      <c r="B63" s="389"/>
      <c r="C63" s="389"/>
      <c r="D63" s="497"/>
      <c r="E63" s="186"/>
      <c r="F63" s="17"/>
      <c r="G63" s="343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5"/>
      <c r="W63" s="161"/>
      <c r="X63" s="349"/>
      <c r="Y63" s="350"/>
      <c r="Z63" s="350"/>
      <c r="AA63" s="350"/>
      <c r="AB63" s="350"/>
      <c r="AC63" s="350"/>
      <c r="AD63" s="350"/>
      <c r="AE63" s="350"/>
      <c r="AF63" s="351"/>
      <c r="AG63" s="161"/>
      <c r="AH63" s="349"/>
      <c r="AI63" s="350"/>
      <c r="AJ63" s="350"/>
      <c r="AK63" s="350"/>
      <c r="AL63" s="350"/>
      <c r="AM63" s="350"/>
      <c r="AN63" s="350"/>
      <c r="AO63" s="351"/>
      <c r="AP63" s="161"/>
      <c r="AQ63" s="349"/>
      <c r="AR63" s="350"/>
      <c r="AS63" s="350"/>
      <c r="AT63" s="350"/>
      <c r="AU63" s="350"/>
      <c r="AV63" s="350"/>
      <c r="AW63" s="350"/>
      <c r="AX63" s="350"/>
      <c r="AY63" s="351"/>
      <c r="AZ63" s="165"/>
      <c r="BA63" s="437"/>
      <c r="BB63" s="437"/>
      <c r="BC63" s="160"/>
      <c r="BD63" s="161"/>
      <c r="BE63" s="413"/>
      <c r="BF63" s="414"/>
      <c r="BG63" s="414"/>
      <c r="BH63" s="414"/>
      <c r="BI63" s="414"/>
      <c r="BJ63" s="414"/>
      <c r="BK63" s="414"/>
      <c r="BL63" s="414"/>
      <c r="BM63" s="414"/>
      <c r="BN63" s="414"/>
      <c r="BO63" s="414"/>
      <c r="BP63" s="414"/>
      <c r="BQ63" s="414"/>
      <c r="BR63" s="414"/>
      <c r="BS63" s="414"/>
      <c r="BT63" s="414"/>
      <c r="BU63" s="414"/>
      <c r="BV63" s="414"/>
      <c r="BW63" s="414"/>
      <c r="BX63" s="414"/>
      <c r="BY63" s="414"/>
      <c r="BZ63" s="414"/>
      <c r="CA63" s="414"/>
      <c r="CB63" s="414"/>
      <c r="CC63" s="414"/>
      <c r="CD63" s="414"/>
      <c r="CE63" s="414"/>
      <c r="CF63" s="415"/>
      <c r="CG63" s="227"/>
      <c r="CH63" s="228"/>
      <c r="CI63" s="228"/>
      <c r="CJ63" s="228"/>
      <c r="CK63" s="228"/>
      <c r="CL63" s="228"/>
      <c r="CM63" s="228"/>
      <c r="CN63" s="228"/>
      <c r="CO63" s="228"/>
      <c r="CP63" s="228"/>
      <c r="CQ63" s="228"/>
      <c r="CR63" s="228"/>
      <c r="CS63" s="228"/>
      <c r="CT63" s="228"/>
      <c r="CU63" s="228"/>
      <c r="CV63" s="228"/>
      <c r="CW63" s="228"/>
      <c r="CX63" s="228"/>
      <c r="CY63" s="228"/>
      <c r="CZ63" s="229"/>
      <c r="DA63" s="227"/>
      <c r="DB63" s="228"/>
      <c r="DC63" s="229"/>
      <c r="DD63" s="227"/>
      <c r="DE63" s="228"/>
      <c r="DF63" s="228"/>
      <c r="DG63" s="228"/>
      <c r="DH63" s="228"/>
      <c r="DI63" s="228"/>
      <c r="DJ63" s="228"/>
      <c r="DK63" s="228"/>
      <c r="DL63" s="228"/>
      <c r="DM63" s="228"/>
      <c r="DN63" s="228"/>
      <c r="DO63" s="228"/>
      <c r="DP63" s="228"/>
      <c r="DQ63" s="228"/>
      <c r="DR63" s="228"/>
      <c r="DS63" s="229"/>
      <c r="DT63" s="337"/>
      <c r="DU63" s="338"/>
      <c r="DV63" s="339"/>
      <c r="DW63" s="227"/>
      <c r="DX63" s="228"/>
      <c r="DY63" s="228"/>
      <c r="DZ63" s="228"/>
      <c r="EA63" s="228"/>
      <c r="EB63" s="228"/>
      <c r="EC63" s="228"/>
      <c r="ED63" s="228"/>
      <c r="EE63" s="228"/>
      <c r="EF63" s="228"/>
      <c r="EG63" s="228"/>
      <c r="EH63" s="228"/>
      <c r="EI63" s="229"/>
      <c r="EJ63" s="292"/>
      <c r="EK63" s="293"/>
      <c r="EL63" s="294"/>
      <c r="EM63" s="138"/>
      <c r="EN63" s="144"/>
      <c r="EO63" s="515"/>
      <c r="EP63" s="515"/>
      <c r="EQ63" s="259"/>
      <c r="ER63" s="259"/>
      <c r="ES63" s="259"/>
      <c r="ET63" s="259"/>
      <c r="EU63" s="259"/>
      <c r="EV63" s="259"/>
      <c r="EW63" s="259"/>
      <c r="EX63" s="259"/>
      <c r="EY63" s="259"/>
      <c r="EZ63" s="259"/>
      <c r="FA63" s="259"/>
      <c r="FB63" s="259"/>
      <c r="FC63" s="259"/>
      <c r="FD63" s="259"/>
      <c r="FE63" s="259"/>
      <c r="FF63" s="259"/>
      <c r="FG63" s="259"/>
      <c r="FH63" s="259"/>
      <c r="FI63" s="259"/>
      <c r="FJ63" s="259"/>
      <c r="FK63" s="259"/>
      <c r="FL63" s="259"/>
      <c r="FM63" s="259"/>
      <c r="FN63" s="259"/>
      <c r="FO63" s="259"/>
      <c r="FP63" s="259"/>
      <c r="FQ63" s="259"/>
      <c r="FR63" s="259"/>
      <c r="FS63" s="259"/>
      <c r="FT63" s="259"/>
      <c r="FU63" s="259"/>
      <c r="FV63" s="406"/>
      <c r="FW63" s="259"/>
      <c r="FX63" s="259"/>
      <c r="FY63" s="259"/>
      <c r="FZ63" s="259"/>
      <c r="GA63" s="259"/>
      <c r="GB63" s="259"/>
      <c r="GC63" s="259"/>
      <c r="GD63" s="259"/>
      <c r="GE63" s="259"/>
      <c r="GF63" s="259"/>
      <c r="GG63" s="259"/>
      <c r="GH63" s="259"/>
      <c r="GI63" s="259"/>
      <c r="GJ63" s="259"/>
      <c r="GK63" s="259"/>
      <c r="GL63" s="259"/>
      <c r="GM63" s="259"/>
      <c r="GN63" s="259"/>
      <c r="GO63" s="259"/>
      <c r="GP63" s="259"/>
      <c r="GQ63" s="259"/>
      <c r="GR63" s="259"/>
      <c r="GS63" s="259"/>
      <c r="GT63" s="259"/>
      <c r="GU63" s="259"/>
      <c r="GV63" s="259"/>
      <c r="GW63" s="189"/>
      <c r="GX63" s="519"/>
      <c r="GY63" s="45"/>
    </row>
    <row r="64" spans="1:207" ht="2.4" customHeight="1" x14ac:dyDescent="0.2">
      <c r="A64" s="389"/>
      <c r="B64" s="389"/>
      <c r="C64" s="389"/>
      <c r="D64" s="497"/>
      <c r="E64" s="186"/>
      <c r="F64" s="17"/>
      <c r="G64" s="390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2"/>
      <c r="W64" s="161"/>
      <c r="X64" s="352"/>
      <c r="Y64" s="353"/>
      <c r="Z64" s="353"/>
      <c r="AA64" s="353"/>
      <c r="AB64" s="353"/>
      <c r="AC64" s="353"/>
      <c r="AD64" s="353"/>
      <c r="AE64" s="353"/>
      <c r="AF64" s="354"/>
      <c r="AG64" s="161"/>
      <c r="AH64" s="352"/>
      <c r="AI64" s="353"/>
      <c r="AJ64" s="353"/>
      <c r="AK64" s="353"/>
      <c r="AL64" s="353"/>
      <c r="AM64" s="353"/>
      <c r="AN64" s="353"/>
      <c r="AO64" s="354"/>
      <c r="AP64" s="161"/>
      <c r="AQ64" s="352"/>
      <c r="AR64" s="353"/>
      <c r="AS64" s="353"/>
      <c r="AT64" s="353"/>
      <c r="AU64" s="353"/>
      <c r="AV64" s="353"/>
      <c r="AW64" s="353"/>
      <c r="AX64" s="353"/>
      <c r="AY64" s="354"/>
      <c r="AZ64" s="165"/>
      <c r="BA64" s="437"/>
      <c r="BB64" s="437"/>
      <c r="BC64" s="160"/>
      <c r="BD64" s="161"/>
      <c r="BE64" s="407" t="s">
        <v>115</v>
      </c>
      <c r="BF64" s="408"/>
      <c r="BG64" s="408"/>
      <c r="BH64" s="408"/>
      <c r="BI64" s="408"/>
      <c r="BJ64" s="408"/>
      <c r="BK64" s="408"/>
      <c r="BL64" s="408"/>
      <c r="BM64" s="408"/>
      <c r="BN64" s="408"/>
      <c r="BO64" s="408"/>
      <c r="BP64" s="408"/>
      <c r="BQ64" s="408"/>
      <c r="BR64" s="408"/>
      <c r="BS64" s="408"/>
      <c r="BT64" s="408"/>
      <c r="BU64" s="408"/>
      <c r="BV64" s="408"/>
      <c r="BW64" s="408"/>
      <c r="BX64" s="408"/>
      <c r="BY64" s="408"/>
      <c r="BZ64" s="408"/>
      <c r="CA64" s="408"/>
      <c r="CB64" s="408"/>
      <c r="CC64" s="408"/>
      <c r="CD64" s="408"/>
      <c r="CE64" s="408"/>
      <c r="CF64" s="408"/>
      <c r="CG64" s="408"/>
      <c r="CH64" s="408"/>
      <c r="CI64" s="408"/>
      <c r="CJ64" s="408"/>
      <c r="CK64" s="408"/>
      <c r="CL64" s="408"/>
      <c r="CM64" s="408"/>
      <c r="CN64" s="408"/>
      <c r="CO64" s="408"/>
      <c r="CP64" s="408"/>
      <c r="CQ64" s="409"/>
      <c r="CR64" s="161"/>
      <c r="CS64" s="161"/>
      <c r="CT64" s="407" t="s">
        <v>116</v>
      </c>
      <c r="CU64" s="408"/>
      <c r="CV64" s="408"/>
      <c r="CW64" s="408"/>
      <c r="CX64" s="408"/>
      <c r="CY64" s="408"/>
      <c r="CZ64" s="408"/>
      <c r="DA64" s="408"/>
      <c r="DB64" s="408"/>
      <c r="DC64" s="408"/>
      <c r="DD64" s="408"/>
      <c r="DE64" s="408"/>
      <c r="DF64" s="408"/>
      <c r="DG64" s="408"/>
      <c r="DH64" s="408"/>
      <c r="DI64" s="408"/>
      <c r="DJ64" s="408"/>
      <c r="DK64" s="408"/>
      <c r="DL64" s="408"/>
      <c r="DM64" s="408"/>
      <c r="DN64" s="408"/>
      <c r="DO64" s="408"/>
      <c r="DP64" s="408"/>
      <c r="DQ64" s="408"/>
      <c r="DR64" s="408"/>
      <c r="DS64" s="408"/>
      <c r="DT64" s="408"/>
      <c r="DU64" s="408"/>
      <c r="DV64" s="408"/>
      <c r="DW64" s="408"/>
      <c r="DX64" s="408"/>
      <c r="DY64" s="408"/>
      <c r="DZ64" s="408"/>
      <c r="EA64" s="408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9"/>
      <c r="EM64" s="138"/>
      <c r="EN64" s="144"/>
      <c r="EO64" s="515"/>
      <c r="EP64" s="515"/>
      <c r="EQ64" s="259"/>
      <c r="ER64" s="259"/>
      <c r="ES64" s="259"/>
      <c r="ET64" s="259"/>
      <c r="EU64" s="259"/>
      <c r="EV64" s="259"/>
      <c r="EW64" s="259"/>
      <c r="EX64" s="259"/>
      <c r="EY64" s="259"/>
      <c r="EZ64" s="259"/>
      <c r="FA64" s="259"/>
      <c r="FB64" s="259"/>
      <c r="FC64" s="259"/>
      <c r="FD64" s="259"/>
      <c r="FE64" s="259"/>
      <c r="FF64" s="259"/>
      <c r="FG64" s="259"/>
      <c r="FH64" s="259"/>
      <c r="FI64" s="259"/>
      <c r="FJ64" s="259"/>
      <c r="FK64" s="259"/>
      <c r="FL64" s="259"/>
      <c r="FM64" s="259"/>
      <c r="FN64" s="259"/>
      <c r="FO64" s="259"/>
      <c r="FP64" s="259"/>
      <c r="FQ64" s="259"/>
      <c r="FR64" s="259"/>
      <c r="FS64" s="259"/>
      <c r="FT64" s="259"/>
      <c r="FU64" s="259"/>
      <c r="FV64" s="406"/>
      <c r="FW64" s="259"/>
      <c r="FX64" s="259"/>
      <c r="FY64" s="259"/>
      <c r="FZ64" s="259"/>
      <c r="GA64" s="259"/>
      <c r="GB64" s="259"/>
      <c r="GC64" s="259"/>
      <c r="GD64" s="259"/>
      <c r="GE64" s="259"/>
      <c r="GF64" s="259"/>
      <c r="GG64" s="259"/>
      <c r="GH64" s="259"/>
      <c r="GI64" s="259"/>
      <c r="GJ64" s="259"/>
      <c r="GK64" s="259"/>
      <c r="GL64" s="259"/>
      <c r="GM64" s="259"/>
      <c r="GN64" s="259"/>
      <c r="GO64" s="259"/>
      <c r="GP64" s="259"/>
      <c r="GQ64" s="259"/>
      <c r="GR64" s="259"/>
      <c r="GS64" s="259"/>
      <c r="GT64" s="259"/>
      <c r="GU64" s="259"/>
      <c r="GV64" s="259"/>
      <c r="GW64" s="189"/>
      <c r="GX64" s="519"/>
      <c r="GY64" s="45"/>
    </row>
    <row r="65" spans="1:207" ht="2.4" customHeight="1" x14ac:dyDescent="0.2">
      <c r="A65" s="389">
        <f>IF(HO20=2,2,0)</f>
        <v>0</v>
      </c>
      <c r="B65" s="389">
        <f>IF(HO20=6,3,0)</f>
        <v>0</v>
      </c>
      <c r="C65" s="389">
        <f t="shared" ref="C65" si="46">SUM(A65:B69)</f>
        <v>0</v>
      </c>
      <c r="D65" s="497"/>
      <c r="E65" s="186"/>
      <c r="F65" s="17"/>
      <c r="G65" s="340" t="s">
        <v>45</v>
      </c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/>
      <c r="U65" s="341"/>
      <c r="V65" s="342"/>
      <c r="W65" s="161"/>
      <c r="X65" s="346">
        <f>IF(HO20=0,0,1)</f>
        <v>1</v>
      </c>
      <c r="Y65" s="347"/>
      <c r="Z65" s="347"/>
      <c r="AA65" s="347"/>
      <c r="AB65" s="347"/>
      <c r="AC65" s="347"/>
      <c r="AD65" s="347"/>
      <c r="AE65" s="347"/>
      <c r="AF65" s="348"/>
      <c r="AG65" s="161"/>
      <c r="AH65" s="346">
        <f>IF(HO20=0,0,1)</f>
        <v>1</v>
      </c>
      <c r="AI65" s="347"/>
      <c r="AJ65" s="347"/>
      <c r="AK65" s="347"/>
      <c r="AL65" s="347"/>
      <c r="AM65" s="347"/>
      <c r="AN65" s="347"/>
      <c r="AO65" s="348"/>
      <c r="AP65" s="161"/>
      <c r="AQ65" s="346">
        <f>IF(HO20=0,0,1)</f>
        <v>1</v>
      </c>
      <c r="AR65" s="347"/>
      <c r="AS65" s="347"/>
      <c r="AT65" s="347"/>
      <c r="AU65" s="347"/>
      <c r="AV65" s="347"/>
      <c r="AW65" s="347"/>
      <c r="AX65" s="347"/>
      <c r="AY65" s="348"/>
      <c r="AZ65" s="165"/>
      <c r="BA65" s="437"/>
      <c r="BB65" s="437"/>
      <c r="BC65" s="160"/>
      <c r="BD65" s="161"/>
      <c r="BE65" s="410"/>
      <c r="BF65" s="411"/>
      <c r="BG65" s="411"/>
      <c r="BH65" s="411"/>
      <c r="BI65" s="411"/>
      <c r="BJ65" s="411"/>
      <c r="BK65" s="411"/>
      <c r="BL65" s="411"/>
      <c r="BM65" s="411"/>
      <c r="BN65" s="411"/>
      <c r="BO65" s="411"/>
      <c r="BP65" s="411"/>
      <c r="BQ65" s="411"/>
      <c r="BR65" s="411"/>
      <c r="BS65" s="411"/>
      <c r="BT65" s="411"/>
      <c r="BU65" s="411"/>
      <c r="BV65" s="411"/>
      <c r="BW65" s="411"/>
      <c r="BX65" s="411"/>
      <c r="BY65" s="411"/>
      <c r="BZ65" s="411"/>
      <c r="CA65" s="411"/>
      <c r="CB65" s="411"/>
      <c r="CC65" s="411"/>
      <c r="CD65" s="411"/>
      <c r="CE65" s="411"/>
      <c r="CF65" s="411"/>
      <c r="CG65" s="411"/>
      <c r="CH65" s="411"/>
      <c r="CI65" s="411"/>
      <c r="CJ65" s="411"/>
      <c r="CK65" s="411"/>
      <c r="CL65" s="411"/>
      <c r="CM65" s="411"/>
      <c r="CN65" s="411"/>
      <c r="CO65" s="411"/>
      <c r="CP65" s="411"/>
      <c r="CQ65" s="412"/>
      <c r="CR65" s="2"/>
      <c r="CS65" s="78"/>
      <c r="CT65" s="410"/>
      <c r="CU65" s="411"/>
      <c r="CV65" s="411"/>
      <c r="CW65" s="411"/>
      <c r="CX65" s="411"/>
      <c r="CY65" s="411"/>
      <c r="CZ65" s="411"/>
      <c r="DA65" s="411"/>
      <c r="DB65" s="411"/>
      <c r="DC65" s="411"/>
      <c r="DD65" s="411"/>
      <c r="DE65" s="411"/>
      <c r="DF65" s="411"/>
      <c r="DG65" s="411"/>
      <c r="DH65" s="411"/>
      <c r="DI65" s="411"/>
      <c r="DJ65" s="411"/>
      <c r="DK65" s="411"/>
      <c r="DL65" s="411"/>
      <c r="DM65" s="411"/>
      <c r="DN65" s="411"/>
      <c r="DO65" s="411"/>
      <c r="DP65" s="411"/>
      <c r="DQ65" s="411"/>
      <c r="DR65" s="411"/>
      <c r="DS65" s="411"/>
      <c r="DT65" s="411"/>
      <c r="DU65" s="411"/>
      <c r="DV65" s="411"/>
      <c r="DW65" s="411"/>
      <c r="DX65" s="411"/>
      <c r="DY65" s="411"/>
      <c r="DZ65" s="411"/>
      <c r="EA65" s="411"/>
      <c r="EB65" s="411"/>
      <c r="EC65" s="411"/>
      <c r="ED65" s="411"/>
      <c r="EE65" s="411"/>
      <c r="EF65" s="411"/>
      <c r="EG65" s="411"/>
      <c r="EH65" s="411"/>
      <c r="EI65" s="411"/>
      <c r="EJ65" s="411"/>
      <c r="EK65" s="411"/>
      <c r="EL65" s="412"/>
      <c r="EM65" s="138"/>
      <c r="EN65" s="144"/>
      <c r="EO65" s="515"/>
      <c r="EP65" s="515"/>
      <c r="EQ65" s="260"/>
      <c r="ER65" s="260"/>
      <c r="ES65" s="260"/>
      <c r="ET65" s="260"/>
      <c r="EU65" s="260"/>
      <c r="EV65" s="260"/>
      <c r="EW65" s="260"/>
      <c r="EX65" s="260"/>
      <c r="EY65" s="260"/>
      <c r="EZ65" s="260"/>
      <c r="FA65" s="260"/>
      <c r="FB65" s="260"/>
      <c r="FC65" s="260"/>
      <c r="FD65" s="260"/>
      <c r="FE65" s="260"/>
      <c r="FF65" s="260"/>
      <c r="FG65" s="260"/>
      <c r="FH65" s="260"/>
      <c r="FI65" s="260"/>
      <c r="FJ65" s="260"/>
      <c r="FK65" s="260"/>
      <c r="FL65" s="260"/>
      <c r="FM65" s="260"/>
      <c r="FN65" s="260"/>
      <c r="FO65" s="260"/>
      <c r="FP65" s="260"/>
      <c r="FQ65" s="260"/>
      <c r="FR65" s="260"/>
      <c r="FS65" s="260"/>
      <c r="FT65" s="260"/>
      <c r="FU65" s="260"/>
      <c r="FV65" s="406"/>
      <c r="FW65" s="260"/>
      <c r="FX65" s="260"/>
      <c r="FY65" s="260"/>
      <c r="FZ65" s="260"/>
      <c r="GA65" s="260"/>
      <c r="GB65" s="260"/>
      <c r="GC65" s="260"/>
      <c r="GD65" s="260"/>
      <c r="GE65" s="260"/>
      <c r="GF65" s="260"/>
      <c r="GG65" s="260"/>
      <c r="GH65" s="260"/>
      <c r="GI65" s="260"/>
      <c r="GJ65" s="260"/>
      <c r="GK65" s="260"/>
      <c r="GL65" s="260"/>
      <c r="GM65" s="260"/>
      <c r="GN65" s="260"/>
      <c r="GO65" s="260"/>
      <c r="GP65" s="260"/>
      <c r="GQ65" s="260"/>
      <c r="GR65" s="260"/>
      <c r="GS65" s="260"/>
      <c r="GT65" s="260"/>
      <c r="GU65" s="260"/>
      <c r="GV65" s="260"/>
      <c r="GW65" s="189"/>
      <c r="GX65" s="519"/>
      <c r="GY65" s="45"/>
    </row>
    <row r="66" spans="1:207" ht="2.4" customHeight="1" x14ac:dyDescent="0.2">
      <c r="A66" s="389"/>
      <c r="B66" s="389"/>
      <c r="C66" s="389"/>
      <c r="D66" s="497"/>
      <c r="E66" s="186"/>
      <c r="F66" s="17"/>
      <c r="G66" s="343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5"/>
      <c r="W66" s="161"/>
      <c r="X66" s="349"/>
      <c r="Y66" s="350"/>
      <c r="Z66" s="350"/>
      <c r="AA66" s="350"/>
      <c r="AB66" s="350"/>
      <c r="AC66" s="350"/>
      <c r="AD66" s="350"/>
      <c r="AE66" s="350"/>
      <c r="AF66" s="351"/>
      <c r="AG66" s="161"/>
      <c r="AH66" s="349"/>
      <c r="AI66" s="350"/>
      <c r="AJ66" s="350"/>
      <c r="AK66" s="350"/>
      <c r="AL66" s="350"/>
      <c r="AM66" s="350"/>
      <c r="AN66" s="350"/>
      <c r="AO66" s="351"/>
      <c r="AP66" s="161"/>
      <c r="AQ66" s="349"/>
      <c r="AR66" s="350"/>
      <c r="AS66" s="350"/>
      <c r="AT66" s="350"/>
      <c r="AU66" s="350"/>
      <c r="AV66" s="350"/>
      <c r="AW66" s="350"/>
      <c r="AX66" s="350"/>
      <c r="AY66" s="351"/>
      <c r="AZ66" s="165"/>
      <c r="BA66" s="437"/>
      <c r="BB66" s="437"/>
      <c r="BC66" s="160"/>
      <c r="BD66" s="161"/>
      <c r="BE66" s="410"/>
      <c r="BF66" s="411"/>
      <c r="BG66" s="411"/>
      <c r="BH66" s="411"/>
      <c r="BI66" s="411"/>
      <c r="BJ66" s="411"/>
      <c r="BK66" s="411"/>
      <c r="BL66" s="411"/>
      <c r="BM66" s="411"/>
      <c r="BN66" s="411"/>
      <c r="BO66" s="411"/>
      <c r="BP66" s="411"/>
      <c r="BQ66" s="411"/>
      <c r="BR66" s="411"/>
      <c r="BS66" s="411"/>
      <c r="BT66" s="411"/>
      <c r="BU66" s="411"/>
      <c r="BV66" s="411"/>
      <c r="BW66" s="411"/>
      <c r="BX66" s="411"/>
      <c r="BY66" s="411"/>
      <c r="BZ66" s="411"/>
      <c r="CA66" s="411"/>
      <c r="CB66" s="411"/>
      <c r="CC66" s="411"/>
      <c r="CD66" s="411"/>
      <c r="CE66" s="411"/>
      <c r="CF66" s="411"/>
      <c r="CG66" s="411"/>
      <c r="CH66" s="411"/>
      <c r="CI66" s="411"/>
      <c r="CJ66" s="411"/>
      <c r="CK66" s="411"/>
      <c r="CL66" s="411"/>
      <c r="CM66" s="411"/>
      <c r="CN66" s="411"/>
      <c r="CO66" s="411"/>
      <c r="CP66" s="411"/>
      <c r="CQ66" s="412"/>
      <c r="CR66" s="2"/>
      <c r="CS66" s="2"/>
      <c r="CT66" s="410"/>
      <c r="CU66" s="411"/>
      <c r="CV66" s="411"/>
      <c r="CW66" s="411"/>
      <c r="CX66" s="411"/>
      <c r="CY66" s="411"/>
      <c r="CZ66" s="411"/>
      <c r="DA66" s="411"/>
      <c r="DB66" s="411"/>
      <c r="DC66" s="411"/>
      <c r="DD66" s="411"/>
      <c r="DE66" s="411"/>
      <c r="DF66" s="411"/>
      <c r="DG66" s="411"/>
      <c r="DH66" s="411"/>
      <c r="DI66" s="411"/>
      <c r="DJ66" s="411"/>
      <c r="DK66" s="411"/>
      <c r="DL66" s="411"/>
      <c r="DM66" s="411"/>
      <c r="DN66" s="411"/>
      <c r="DO66" s="411"/>
      <c r="DP66" s="411"/>
      <c r="DQ66" s="411"/>
      <c r="DR66" s="411"/>
      <c r="DS66" s="411"/>
      <c r="DT66" s="411"/>
      <c r="DU66" s="411"/>
      <c r="DV66" s="411"/>
      <c r="DW66" s="411"/>
      <c r="DX66" s="411"/>
      <c r="DY66" s="411"/>
      <c r="DZ66" s="411"/>
      <c r="EA66" s="411"/>
      <c r="EB66" s="411"/>
      <c r="EC66" s="411"/>
      <c r="ED66" s="411"/>
      <c r="EE66" s="411"/>
      <c r="EF66" s="411"/>
      <c r="EG66" s="411"/>
      <c r="EH66" s="411"/>
      <c r="EI66" s="411"/>
      <c r="EJ66" s="411"/>
      <c r="EK66" s="411"/>
      <c r="EL66" s="412"/>
      <c r="EM66" s="138"/>
      <c r="EN66" s="144"/>
      <c r="EO66" s="515"/>
      <c r="EP66" s="515"/>
      <c r="EQ66" s="159"/>
      <c r="ER66" s="159"/>
      <c r="ES66" s="159"/>
      <c r="ET66" s="159"/>
      <c r="EU66" s="159"/>
      <c r="EV66" s="159"/>
      <c r="EW66" s="159"/>
      <c r="EX66" s="159"/>
      <c r="EY66" s="159"/>
      <c r="EZ66" s="159"/>
      <c r="FA66" s="159"/>
      <c r="FB66" s="159"/>
      <c r="FC66" s="159"/>
      <c r="FD66" s="159"/>
      <c r="FE66" s="159"/>
      <c r="FF66" s="159"/>
      <c r="FG66" s="159"/>
      <c r="FH66" s="159"/>
      <c r="FI66" s="159"/>
      <c r="FJ66" s="159"/>
      <c r="FK66" s="159"/>
      <c r="FL66" s="159"/>
      <c r="FM66" s="159"/>
      <c r="FN66" s="159"/>
      <c r="FO66" s="159"/>
      <c r="FP66" s="159"/>
      <c r="FQ66" s="159"/>
      <c r="FR66" s="159"/>
      <c r="FS66" s="159"/>
      <c r="FT66" s="159"/>
      <c r="FU66" s="159"/>
      <c r="FV66" s="406"/>
      <c r="FW66" s="159"/>
      <c r="FX66" s="159"/>
      <c r="FY66" s="159"/>
      <c r="FZ66" s="159"/>
      <c r="GA66" s="159"/>
      <c r="GB66" s="159"/>
      <c r="GC66" s="159"/>
      <c r="GD66" s="159"/>
      <c r="GE66" s="159"/>
      <c r="GF66" s="159"/>
      <c r="GG66" s="159"/>
      <c r="GH66" s="159"/>
      <c r="GI66" s="159"/>
      <c r="GJ66" s="159"/>
      <c r="GK66" s="159"/>
      <c r="GL66" s="159"/>
      <c r="GM66" s="159"/>
      <c r="GN66" s="159"/>
      <c r="GO66" s="159"/>
      <c r="GP66" s="159"/>
      <c r="GQ66" s="159"/>
      <c r="GR66" s="159"/>
      <c r="GS66" s="159"/>
      <c r="GT66" s="159"/>
      <c r="GU66" s="159"/>
      <c r="GV66" s="159"/>
      <c r="GW66" s="189"/>
      <c r="GX66" s="519"/>
      <c r="GY66" s="45"/>
    </row>
    <row r="67" spans="1:207" ht="2.4" customHeight="1" x14ac:dyDescent="0.2">
      <c r="A67" s="389"/>
      <c r="B67" s="389"/>
      <c r="C67" s="389"/>
      <c r="D67" s="497"/>
      <c r="E67" s="186"/>
      <c r="F67" s="17"/>
      <c r="G67" s="343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5"/>
      <c r="W67" s="161"/>
      <c r="X67" s="349"/>
      <c r="Y67" s="350"/>
      <c r="Z67" s="350"/>
      <c r="AA67" s="350"/>
      <c r="AB67" s="350"/>
      <c r="AC67" s="350"/>
      <c r="AD67" s="350"/>
      <c r="AE67" s="350"/>
      <c r="AF67" s="351"/>
      <c r="AG67" s="161"/>
      <c r="AH67" s="349"/>
      <c r="AI67" s="350"/>
      <c r="AJ67" s="350"/>
      <c r="AK67" s="350"/>
      <c r="AL67" s="350"/>
      <c r="AM67" s="350"/>
      <c r="AN67" s="350"/>
      <c r="AO67" s="351"/>
      <c r="AP67" s="161"/>
      <c r="AQ67" s="349"/>
      <c r="AR67" s="350"/>
      <c r="AS67" s="350"/>
      <c r="AT67" s="350"/>
      <c r="AU67" s="350"/>
      <c r="AV67" s="350"/>
      <c r="AW67" s="350"/>
      <c r="AX67" s="350"/>
      <c r="AY67" s="351"/>
      <c r="AZ67" s="165"/>
      <c r="BA67" s="437"/>
      <c r="BB67" s="437"/>
      <c r="BC67" s="160"/>
      <c r="BD67" s="161"/>
      <c r="BE67" s="413"/>
      <c r="BF67" s="414"/>
      <c r="BG67" s="414"/>
      <c r="BH67" s="414"/>
      <c r="BI67" s="414"/>
      <c r="BJ67" s="414"/>
      <c r="BK67" s="414"/>
      <c r="BL67" s="414"/>
      <c r="BM67" s="414"/>
      <c r="BN67" s="414"/>
      <c r="BO67" s="414"/>
      <c r="BP67" s="414"/>
      <c r="BQ67" s="414"/>
      <c r="BR67" s="414"/>
      <c r="BS67" s="414"/>
      <c r="BT67" s="414"/>
      <c r="BU67" s="414"/>
      <c r="BV67" s="414"/>
      <c r="BW67" s="414"/>
      <c r="BX67" s="414"/>
      <c r="BY67" s="414"/>
      <c r="BZ67" s="414"/>
      <c r="CA67" s="414"/>
      <c r="CB67" s="414"/>
      <c r="CC67" s="414"/>
      <c r="CD67" s="414"/>
      <c r="CE67" s="414"/>
      <c r="CF67" s="414"/>
      <c r="CG67" s="414"/>
      <c r="CH67" s="414"/>
      <c r="CI67" s="414"/>
      <c r="CJ67" s="414"/>
      <c r="CK67" s="414"/>
      <c r="CL67" s="414"/>
      <c r="CM67" s="414"/>
      <c r="CN67" s="414"/>
      <c r="CO67" s="414"/>
      <c r="CP67" s="414"/>
      <c r="CQ67" s="415"/>
      <c r="CR67" s="2"/>
      <c r="CS67" s="2"/>
      <c r="CT67" s="413"/>
      <c r="CU67" s="414"/>
      <c r="CV67" s="414"/>
      <c r="CW67" s="414"/>
      <c r="CX67" s="414"/>
      <c r="CY67" s="414"/>
      <c r="CZ67" s="414"/>
      <c r="DA67" s="414"/>
      <c r="DB67" s="414"/>
      <c r="DC67" s="414"/>
      <c r="DD67" s="414"/>
      <c r="DE67" s="414"/>
      <c r="DF67" s="414"/>
      <c r="DG67" s="414"/>
      <c r="DH67" s="414"/>
      <c r="DI67" s="414"/>
      <c r="DJ67" s="414"/>
      <c r="DK67" s="414"/>
      <c r="DL67" s="414"/>
      <c r="DM67" s="414"/>
      <c r="DN67" s="414"/>
      <c r="DO67" s="414"/>
      <c r="DP67" s="414"/>
      <c r="DQ67" s="414"/>
      <c r="DR67" s="414"/>
      <c r="DS67" s="414"/>
      <c r="DT67" s="414"/>
      <c r="DU67" s="414"/>
      <c r="DV67" s="414"/>
      <c r="DW67" s="414"/>
      <c r="DX67" s="414"/>
      <c r="DY67" s="414"/>
      <c r="DZ67" s="414"/>
      <c r="EA67" s="414"/>
      <c r="EB67" s="414"/>
      <c r="EC67" s="414"/>
      <c r="ED67" s="414"/>
      <c r="EE67" s="414"/>
      <c r="EF67" s="414"/>
      <c r="EG67" s="414"/>
      <c r="EH67" s="414"/>
      <c r="EI67" s="414"/>
      <c r="EJ67" s="414"/>
      <c r="EK67" s="414"/>
      <c r="EL67" s="415"/>
      <c r="EM67" s="138"/>
      <c r="EN67" s="144"/>
      <c r="EO67" s="515"/>
      <c r="EP67" s="515"/>
      <c r="EQ67" s="161"/>
      <c r="ER67" s="161"/>
      <c r="ES67" s="161"/>
      <c r="ET67" s="161"/>
      <c r="EU67" s="161"/>
      <c r="EV67" s="161"/>
      <c r="EW67" s="161"/>
      <c r="EX67" s="161"/>
      <c r="EY67" s="161"/>
      <c r="EZ67" s="161"/>
      <c r="FA67" s="161"/>
      <c r="FB67" s="161"/>
      <c r="FC67" s="161"/>
      <c r="FD67" s="161"/>
      <c r="FE67" s="161"/>
      <c r="FF67" s="161"/>
      <c r="FG67" s="161"/>
      <c r="FH67" s="161"/>
      <c r="FI67" s="161"/>
      <c r="FJ67" s="161"/>
      <c r="FK67" s="161"/>
      <c r="FL67" s="161"/>
      <c r="FM67" s="161"/>
      <c r="FN67" s="161"/>
      <c r="FO67" s="161"/>
      <c r="FP67" s="161"/>
      <c r="FQ67" s="161"/>
      <c r="FR67" s="161"/>
      <c r="FS67" s="161"/>
      <c r="FT67" s="161"/>
      <c r="FU67" s="161"/>
      <c r="FV67" s="406"/>
      <c r="FW67" s="161"/>
      <c r="FX67" s="161"/>
      <c r="FY67" s="161"/>
      <c r="FZ67" s="161"/>
      <c r="GA67" s="161"/>
      <c r="GB67" s="161"/>
      <c r="GC67" s="161"/>
      <c r="GD67" s="161"/>
      <c r="GE67" s="161"/>
      <c r="GF67" s="161"/>
      <c r="GG67" s="161"/>
      <c r="GH67" s="161"/>
      <c r="GI67" s="161"/>
      <c r="GJ67" s="161"/>
      <c r="GK67" s="161"/>
      <c r="GL67" s="161"/>
      <c r="GM67" s="161"/>
      <c r="GN67" s="161"/>
      <c r="GO67" s="161"/>
      <c r="GP67" s="161"/>
      <c r="GQ67" s="161"/>
      <c r="GR67" s="161"/>
      <c r="GS67" s="161"/>
      <c r="GT67" s="161"/>
      <c r="GU67" s="161"/>
      <c r="GV67" s="161"/>
      <c r="GW67" s="189"/>
      <c r="GX67" s="519"/>
      <c r="GY67" s="45"/>
    </row>
    <row r="68" spans="1:207" ht="2.25" customHeight="1" x14ac:dyDescent="0.2">
      <c r="A68" s="389"/>
      <c r="B68" s="389"/>
      <c r="C68" s="389"/>
      <c r="D68" s="497"/>
      <c r="E68" s="186"/>
      <c r="F68" s="17"/>
      <c r="G68" s="343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5"/>
      <c r="W68" s="161"/>
      <c r="X68" s="349"/>
      <c r="Y68" s="350"/>
      <c r="Z68" s="350"/>
      <c r="AA68" s="350"/>
      <c r="AB68" s="350"/>
      <c r="AC68" s="350"/>
      <c r="AD68" s="350"/>
      <c r="AE68" s="350"/>
      <c r="AF68" s="351"/>
      <c r="AG68" s="161"/>
      <c r="AH68" s="349"/>
      <c r="AI68" s="350"/>
      <c r="AJ68" s="350"/>
      <c r="AK68" s="350"/>
      <c r="AL68" s="350"/>
      <c r="AM68" s="350"/>
      <c r="AN68" s="350"/>
      <c r="AO68" s="351"/>
      <c r="AP68" s="161"/>
      <c r="AQ68" s="349"/>
      <c r="AR68" s="350"/>
      <c r="AS68" s="350"/>
      <c r="AT68" s="350"/>
      <c r="AU68" s="350"/>
      <c r="AV68" s="350"/>
      <c r="AW68" s="350"/>
      <c r="AX68" s="350"/>
      <c r="AY68" s="351"/>
      <c r="AZ68" s="165"/>
      <c r="BA68" s="437"/>
      <c r="BB68" s="437"/>
      <c r="BC68" s="160"/>
      <c r="BD68" s="161"/>
      <c r="BE68" s="230" t="s">
        <v>117</v>
      </c>
      <c r="BF68" s="231"/>
      <c r="BG68" s="231"/>
      <c r="BH68" s="231"/>
      <c r="BI68" s="231"/>
      <c r="BJ68" s="231"/>
      <c r="BK68" s="231"/>
      <c r="BL68" s="231"/>
      <c r="BM68" s="231"/>
      <c r="BN68" s="231"/>
      <c r="BO68" s="231"/>
      <c r="BP68" s="231"/>
      <c r="BQ68" s="231"/>
      <c r="BR68" s="231"/>
      <c r="BS68" s="232"/>
      <c r="BT68" s="396"/>
      <c r="BU68" s="397"/>
      <c r="BV68" s="398"/>
      <c r="BW68" s="78"/>
      <c r="BX68" s="78"/>
      <c r="BY68" s="212" t="s">
        <v>118</v>
      </c>
      <c r="BZ68" s="213"/>
      <c r="CA68" s="213"/>
      <c r="CB68" s="213"/>
      <c r="CC68" s="213"/>
      <c r="CD68" s="213"/>
      <c r="CE68" s="213"/>
      <c r="CF68" s="213"/>
      <c r="CG68" s="213"/>
      <c r="CH68" s="213"/>
      <c r="CI68" s="213"/>
      <c r="CJ68" s="213"/>
      <c r="CK68" s="213"/>
      <c r="CL68" s="213"/>
      <c r="CM68" s="213"/>
      <c r="CN68" s="214"/>
      <c r="CO68" s="396"/>
      <c r="CP68" s="397"/>
      <c r="CQ68" s="398"/>
      <c r="CR68" s="71"/>
      <c r="CS68" s="71"/>
      <c r="CT68" s="212" t="s">
        <v>119</v>
      </c>
      <c r="CU68" s="213"/>
      <c r="CV68" s="213"/>
      <c r="CW68" s="213"/>
      <c r="CX68" s="213"/>
      <c r="CY68" s="213"/>
      <c r="CZ68" s="213"/>
      <c r="DA68" s="213"/>
      <c r="DB68" s="213"/>
      <c r="DC68" s="213"/>
      <c r="DD68" s="213"/>
      <c r="DE68" s="213"/>
      <c r="DF68" s="213"/>
      <c r="DG68" s="213"/>
      <c r="DH68" s="213"/>
      <c r="DI68" s="213"/>
      <c r="DJ68" s="213"/>
      <c r="DK68" s="213"/>
      <c r="DL68" s="214"/>
      <c r="DM68" s="426"/>
      <c r="DN68" s="427"/>
      <c r="DO68" s="428"/>
      <c r="DP68" s="71"/>
      <c r="DQ68" s="230" t="s">
        <v>120</v>
      </c>
      <c r="DR68" s="231"/>
      <c r="DS68" s="231"/>
      <c r="DT68" s="231"/>
      <c r="DU68" s="231"/>
      <c r="DV68" s="231"/>
      <c r="DW68" s="231"/>
      <c r="DX68" s="231"/>
      <c r="DY68" s="231"/>
      <c r="DZ68" s="231"/>
      <c r="EA68" s="231"/>
      <c r="EB68" s="231"/>
      <c r="EC68" s="231"/>
      <c r="ED68" s="231"/>
      <c r="EE68" s="231"/>
      <c r="EF68" s="231"/>
      <c r="EG68" s="231"/>
      <c r="EH68" s="231"/>
      <c r="EI68" s="232"/>
      <c r="EJ68" s="416"/>
      <c r="EK68" s="417"/>
      <c r="EL68" s="418"/>
      <c r="EM68" s="138"/>
      <c r="EN68" s="144"/>
      <c r="EO68" s="515"/>
      <c r="EP68" s="515"/>
      <c r="EQ68" s="161"/>
      <c r="ER68" s="161"/>
      <c r="ES68" s="161"/>
      <c r="ET68" s="161"/>
      <c r="EU68" s="161"/>
      <c r="EV68" s="161"/>
      <c r="EW68" s="161"/>
      <c r="EX68" s="161"/>
      <c r="EY68" s="161"/>
      <c r="EZ68" s="161"/>
      <c r="FA68" s="161"/>
      <c r="FB68" s="161"/>
      <c r="FC68" s="161"/>
      <c r="FD68" s="161"/>
      <c r="FE68" s="161"/>
      <c r="FF68" s="161"/>
      <c r="FG68" s="161"/>
      <c r="FH68" s="161"/>
      <c r="FI68" s="161"/>
      <c r="FJ68" s="161"/>
      <c r="FK68" s="161"/>
      <c r="FL68" s="161"/>
      <c r="FM68" s="161"/>
      <c r="FN68" s="161"/>
      <c r="FO68" s="161"/>
      <c r="FP68" s="161"/>
      <c r="FQ68" s="161"/>
      <c r="FR68" s="161"/>
      <c r="FS68" s="161"/>
      <c r="FT68" s="161"/>
      <c r="FU68" s="161"/>
      <c r="FV68" s="406"/>
      <c r="FW68" s="161"/>
      <c r="FX68" s="161"/>
      <c r="FY68" s="161"/>
      <c r="FZ68" s="161"/>
      <c r="GA68" s="161"/>
      <c r="GB68" s="161"/>
      <c r="GC68" s="161"/>
      <c r="GD68" s="161"/>
      <c r="GE68" s="161"/>
      <c r="GF68" s="161"/>
      <c r="GG68" s="161"/>
      <c r="GH68" s="161"/>
      <c r="GI68" s="161"/>
      <c r="GJ68" s="161"/>
      <c r="GK68" s="161"/>
      <c r="GL68" s="161"/>
      <c r="GM68" s="161"/>
      <c r="GN68" s="161"/>
      <c r="GO68" s="161"/>
      <c r="GP68" s="161"/>
      <c r="GQ68" s="161"/>
      <c r="GR68" s="161"/>
      <c r="GS68" s="161"/>
      <c r="GT68" s="161"/>
      <c r="GU68" s="161"/>
      <c r="GV68" s="161"/>
      <c r="GW68" s="189"/>
      <c r="GX68" s="519"/>
      <c r="GY68" s="45"/>
    </row>
    <row r="69" spans="1:207" ht="2.4" customHeight="1" x14ac:dyDescent="0.2">
      <c r="A69" s="389"/>
      <c r="B69" s="389"/>
      <c r="C69" s="389"/>
      <c r="D69" s="497"/>
      <c r="E69" s="186"/>
      <c r="F69" s="17"/>
      <c r="G69" s="390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2"/>
      <c r="W69" s="161"/>
      <c r="X69" s="352"/>
      <c r="Y69" s="353"/>
      <c r="Z69" s="353"/>
      <c r="AA69" s="353"/>
      <c r="AB69" s="353"/>
      <c r="AC69" s="353"/>
      <c r="AD69" s="353"/>
      <c r="AE69" s="353"/>
      <c r="AF69" s="354"/>
      <c r="AG69" s="161"/>
      <c r="AH69" s="352"/>
      <c r="AI69" s="353"/>
      <c r="AJ69" s="353"/>
      <c r="AK69" s="353"/>
      <c r="AL69" s="353"/>
      <c r="AM69" s="353"/>
      <c r="AN69" s="353"/>
      <c r="AO69" s="354"/>
      <c r="AP69" s="161"/>
      <c r="AQ69" s="352"/>
      <c r="AR69" s="353"/>
      <c r="AS69" s="353"/>
      <c r="AT69" s="353"/>
      <c r="AU69" s="353"/>
      <c r="AV69" s="353"/>
      <c r="AW69" s="353"/>
      <c r="AX69" s="353"/>
      <c r="AY69" s="354"/>
      <c r="AZ69" s="165"/>
      <c r="BA69" s="437"/>
      <c r="BB69" s="437"/>
      <c r="BC69" s="79"/>
      <c r="BD69" s="2"/>
      <c r="BE69" s="233"/>
      <c r="BF69" s="234"/>
      <c r="BG69" s="234"/>
      <c r="BH69" s="234"/>
      <c r="BI69" s="234"/>
      <c r="BJ69" s="234"/>
      <c r="BK69" s="234"/>
      <c r="BL69" s="234"/>
      <c r="BM69" s="234"/>
      <c r="BN69" s="234"/>
      <c r="BO69" s="234"/>
      <c r="BP69" s="234"/>
      <c r="BQ69" s="234"/>
      <c r="BR69" s="234"/>
      <c r="BS69" s="235"/>
      <c r="BT69" s="399"/>
      <c r="BU69" s="400"/>
      <c r="BV69" s="401"/>
      <c r="BW69" s="78"/>
      <c r="BX69" s="78"/>
      <c r="BY69" s="215"/>
      <c r="BZ69" s="216"/>
      <c r="CA69" s="216"/>
      <c r="CB69" s="216"/>
      <c r="CC69" s="216"/>
      <c r="CD69" s="216"/>
      <c r="CE69" s="216"/>
      <c r="CF69" s="216"/>
      <c r="CG69" s="216"/>
      <c r="CH69" s="216"/>
      <c r="CI69" s="216"/>
      <c r="CJ69" s="216"/>
      <c r="CK69" s="216"/>
      <c r="CL69" s="216"/>
      <c r="CM69" s="216"/>
      <c r="CN69" s="217"/>
      <c r="CO69" s="399"/>
      <c r="CP69" s="400"/>
      <c r="CQ69" s="401"/>
      <c r="CR69" s="2"/>
      <c r="CS69" s="80"/>
      <c r="CT69" s="215"/>
      <c r="CU69" s="216"/>
      <c r="CV69" s="216"/>
      <c r="CW69" s="216"/>
      <c r="CX69" s="216"/>
      <c r="CY69" s="216"/>
      <c r="CZ69" s="216"/>
      <c r="DA69" s="216"/>
      <c r="DB69" s="216"/>
      <c r="DC69" s="216"/>
      <c r="DD69" s="216"/>
      <c r="DE69" s="216"/>
      <c r="DF69" s="216"/>
      <c r="DG69" s="216"/>
      <c r="DH69" s="216"/>
      <c r="DI69" s="216"/>
      <c r="DJ69" s="216"/>
      <c r="DK69" s="216"/>
      <c r="DL69" s="217"/>
      <c r="DM69" s="429"/>
      <c r="DN69" s="430"/>
      <c r="DO69" s="431"/>
      <c r="DP69" s="2"/>
      <c r="DQ69" s="233"/>
      <c r="DR69" s="234"/>
      <c r="DS69" s="234"/>
      <c r="DT69" s="234"/>
      <c r="DU69" s="234"/>
      <c r="DV69" s="234"/>
      <c r="DW69" s="234"/>
      <c r="DX69" s="234"/>
      <c r="DY69" s="234"/>
      <c r="DZ69" s="234"/>
      <c r="EA69" s="234"/>
      <c r="EB69" s="234"/>
      <c r="EC69" s="234"/>
      <c r="ED69" s="234"/>
      <c r="EE69" s="234"/>
      <c r="EF69" s="234"/>
      <c r="EG69" s="234"/>
      <c r="EH69" s="234"/>
      <c r="EI69" s="235"/>
      <c r="EJ69" s="419"/>
      <c r="EK69" s="420"/>
      <c r="EL69" s="421"/>
      <c r="EM69" s="167"/>
      <c r="EN69" s="168"/>
      <c r="EO69" s="515"/>
      <c r="EP69" s="515"/>
      <c r="EQ69" s="161"/>
      <c r="ER69" s="161"/>
      <c r="ES69" s="161"/>
      <c r="ET69" s="161"/>
      <c r="EU69" s="161"/>
      <c r="EV69" s="161"/>
      <c r="EW69" s="161"/>
      <c r="EX69" s="161"/>
      <c r="EY69" s="161"/>
      <c r="EZ69" s="161"/>
      <c r="FA69" s="161"/>
      <c r="FB69" s="161"/>
      <c r="FC69" s="161"/>
      <c r="FD69" s="161"/>
      <c r="FE69" s="161"/>
      <c r="FF69" s="161"/>
      <c r="FG69" s="161"/>
      <c r="FH69" s="161"/>
      <c r="FI69" s="161"/>
      <c r="FJ69" s="161"/>
      <c r="FK69" s="161"/>
      <c r="FL69" s="161"/>
      <c r="FM69" s="161"/>
      <c r="FN69" s="161"/>
      <c r="FO69" s="161"/>
      <c r="FP69" s="161"/>
      <c r="FQ69" s="161"/>
      <c r="FR69" s="161"/>
      <c r="FS69" s="161"/>
      <c r="FT69" s="161"/>
      <c r="FU69" s="161"/>
      <c r="FV69" s="406"/>
      <c r="FW69" s="161"/>
      <c r="FX69" s="161"/>
      <c r="FY69" s="161"/>
      <c r="FZ69" s="161"/>
      <c r="GA69" s="161"/>
      <c r="GB69" s="161"/>
      <c r="GC69" s="161"/>
      <c r="GD69" s="161"/>
      <c r="GE69" s="161"/>
      <c r="GF69" s="161"/>
      <c r="GG69" s="161"/>
      <c r="GH69" s="161"/>
      <c r="GI69" s="161"/>
      <c r="GJ69" s="161"/>
      <c r="GK69" s="161"/>
      <c r="GL69" s="161"/>
      <c r="GM69" s="161"/>
      <c r="GN69" s="161"/>
      <c r="GO69" s="161"/>
      <c r="GP69" s="161"/>
      <c r="GQ69" s="161"/>
      <c r="GR69" s="161"/>
      <c r="GS69" s="161"/>
      <c r="GT69" s="161"/>
      <c r="GU69" s="161"/>
      <c r="GV69" s="161"/>
      <c r="GW69" s="189"/>
      <c r="GX69" s="519"/>
      <c r="GY69" s="45"/>
    </row>
    <row r="70" spans="1:207" ht="2.4" customHeight="1" x14ac:dyDescent="0.2">
      <c r="D70" s="497"/>
      <c r="E70" s="186"/>
      <c r="F70" s="17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5"/>
      <c r="BA70" s="437"/>
      <c r="BB70" s="437"/>
      <c r="BC70" s="79"/>
      <c r="BD70" s="2"/>
      <c r="BE70" s="233"/>
      <c r="BF70" s="234"/>
      <c r="BG70" s="234"/>
      <c r="BH70" s="234"/>
      <c r="BI70" s="234"/>
      <c r="BJ70" s="234"/>
      <c r="BK70" s="234"/>
      <c r="BL70" s="234"/>
      <c r="BM70" s="234"/>
      <c r="BN70" s="234"/>
      <c r="BO70" s="234"/>
      <c r="BP70" s="234"/>
      <c r="BQ70" s="234"/>
      <c r="BR70" s="234"/>
      <c r="BS70" s="235"/>
      <c r="BT70" s="399"/>
      <c r="BU70" s="400"/>
      <c r="BV70" s="401"/>
      <c r="BW70" s="78"/>
      <c r="BX70" s="78"/>
      <c r="BY70" s="215"/>
      <c r="BZ70" s="216"/>
      <c r="CA70" s="216"/>
      <c r="CB70" s="216"/>
      <c r="CC70" s="216"/>
      <c r="CD70" s="216"/>
      <c r="CE70" s="216"/>
      <c r="CF70" s="216"/>
      <c r="CG70" s="216"/>
      <c r="CH70" s="216"/>
      <c r="CI70" s="216"/>
      <c r="CJ70" s="216"/>
      <c r="CK70" s="216"/>
      <c r="CL70" s="216"/>
      <c r="CM70" s="216"/>
      <c r="CN70" s="217"/>
      <c r="CO70" s="399"/>
      <c r="CP70" s="400"/>
      <c r="CQ70" s="401"/>
      <c r="CR70" s="2"/>
      <c r="CS70" s="80"/>
      <c r="CT70" s="215"/>
      <c r="CU70" s="216"/>
      <c r="CV70" s="216"/>
      <c r="CW70" s="216"/>
      <c r="CX70" s="216"/>
      <c r="CY70" s="216"/>
      <c r="CZ70" s="216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  <c r="DK70" s="216"/>
      <c r="DL70" s="217"/>
      <c r="DM70" s="429"/>
      <c r="DN70" s="430"/>
      <c r="DO70" s="431"/>
      <c r="DP70" s="2"/>
      <c r="DQ70" s="233"/>
      <c r="DR70" s="234"/>
      <c r="DS70" s="234"/>
      <c r="DT70" s="234"/>
      <c r="DU70" s="234"/>
      <c r="DV70" s="234"/>
      <c r="DW70" s="234"/>
      <c r="DX70" s="234"/>
      <c r="DY70" s="234"/>
      <c r="DZ70" s="234"/>
      <c r="EA70" s="234"/>
      <c r="EB70" s="234"/>
      <c r="EC70" s="234"/>
      <c r="ED70" s="234"/>
      <c r="EE70" s="234"/>
      <c r="EF70" s="234"/>
      <c r="EG70" s="234"/>
      <c r="EH70" s="234"/>
      <c r="EI70" s="235"/>
      <c r="EJ70" s="419"/>
      <c r="EK70" s="420"/>
      <c r="EL70" s="421"/>
      <c r="EM70" s="167"/>
      <c r="EN70" s="168"/>
      <c r="EO70" s="515"/>
      <c r="EP70" s="515"/>
      <c r="EQ70" s="161"/>
      <c r="ER70" s="161"/>
      <c r="ES70" s="370" t="s">
        <v>121</v>
      </c>
      <c r="ET70" s="370"/>
      <c r="EU70" s="370"/>
      <c r="EV70" s="370"/>
      <c r="EW70" s="370"/>
      <c r="EX70" s="370"/>
      <c r="EY70" s="370"/>
      <c r="EZ70" s="370"/>
      <c r="FA70" s="370"/>
      <c r="FB70" s="370"/>
      <c r="FC70" s="370"/>
      <c r="FD70" s="370"/>
      <c r="FE70" s="370"/>
      <c r="FF70" s="370"/>
      <c r="FG70" s="370"/>
      <c r="FH70" s="370"/>
      <c r="FI70" s="370"/>
      <c r="FJ70" s="370"/>
      <c r="FK70" s="370"/>
      <c r="FL70" s="370"/>
      <c r="FM70" s="370"/>
      <c r="FN70" s="370"/>
      <c r="FO70" s="370"/>
      <c r="FP70" s="370"/>
      <c r="FQ70" s="370"/>
      <c r="FR70" s="357"/>
      <c r="FS70" s="161"/>
      <c r="FT70" s="161"/>
      <c r="FU70" s="161"/>
      <c r="FV70" s="406"/>
      <c r="FW70" s="161"/>
      <c r="FX70" s="161"/>
      <c r="FY70" s="370" t="s">
        <v>122</v>
      </c>
      <c r="FZ70" s="370"/>
      <c r="GA70" s="370"/>
      <c r="GB70" s="370"/>
      <c r="GC70" s="370"/>
      <c r="GD70" s="370"/>
      <c r="GE70" s="370"/>
      <c r="GF70" s="370"/>
      <c r="GG70" s="370"/>
      <c r="GH70" s="370"/>
      <c r="GI70" s="370"/>
      <c r="GJ70" s="370"/>
      <c r="GK70" s="370"/>
      <c r="GL70" s="370"/>
      <c r="GM70" s="370"/>
      <c r="GN70" s="370"/>
      <c r="GO70" s="370"/>
      <c r="GP70" s="370"/>
      <c r="GQ70" s="357"/>
      <c r="GR70" s="357"/>
      <c r="GS70" s="357"/>
      <c r="GT70" s="161"/>
      <c r="GU70" s="161"/>
      <c r="GV70" s="161"/>
      <c r="GW70" s="189"/>
      <c r="GX70" s="519"/>
      <c r="GY70" s="45"/>
    </row>
    <row r="71" spans="1:207" ht="2.4" customHeight="1" x14ac:dyDescent="0.2">
      <c r="D71" s="497"/>
      <c r="E71" s="186"/>
      <c r="F71" s="17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5"/>
      <c r="BA71" s="437"/>
      <c r="BB71" s="437"/>
      <c r="BC71" s="79"/>
      <c r="BD71" s="2"/>
      <c r="BE71" s="233"/>
      <c r="BF71" s="234"/>
      <c r="BG71" s="234"/>
      <c r="BH71" s="234"/>
      <c r="BI71" s="234"/>
      <c r="BJ71" s="234"/>
      <c r="BK71" s="234"/>
      <c r="BL71" s="234"/>
      <c r="BM71" s="234"/>
      <c r="BN71" s="234"/>
      <c r="BO71" s="234"/>
      <c r="BP71" s="234"/>
      <c r="BQ71" s="234"/>
      <c r="BR71" s="234"/>
      <c r="BS71" s="235"/>
      <c r="BT71" s="399"/>
      <c r="BU71" s="400"/>
      <c r="BV71" s="401"/>
      <c r="BW71" s="78"/>
      <c r="BX71" s="78"/>
      <c r="BY71" s="215"/>
      <c r="BZ71" s="216"/>
      <c r="CA71" s="216"/>
      <c r="CB71" s="216"/>
      <c r="CC71" s="216"/>
      <c r="CD71" s="216"/>
      <c r="CE71" s="216"/>
      <c r="CF71" s="216"/>
      <c r="CG71" s="216"/>
      <c r="CH71" s="216"/>
      <c r="CI71" s="216"/>
      <c r="CJ71" s="216"/>
      <c r="CK71" s="216"/>
      <c r="CL71" s="216"/>
      <c r="CM71" s="216"/>
      <c r="CN71" s="217"/>
      <c r="CO71" s="399"/>
      <c r="CP71" s="400"/>
      <c r="CQ71" s="401"/>
      <c r="CR71" s="2"/>
      <c r="CS71" s="80"/>
      <c r="CT71" s="215"/>
      <c r="CU71" s="216"/>
      <c r="CV71" s="216"/>
      <c r="CW71" s="216"/>
      <c r="CX71" s="216"/>
      <c r="CY71" s="216"/>
      <c r="CZ71" s="216"/>
      <c r="DA71" s="216"/>
      <c r="DB71" s="216"/>
      <c r="DC71" s="216"/>
      <c r="DD71" s="216"/>
      <c r="DE71" s="216"/>
      <c r="DF71" s="216"/>
      <c r="DG71" s="216"/>
      <c r="DH71" s="216"/>
      <c r="DI71" s="216"/>
      <c r="DJ71" s="216"/>
      <c r="DK71" s="216"/>
      <c r="DL71" s="217"/>
      <c r="DM71" s="429"/>
      <c r="DN71" s="430"/>
      <c r="DO71" s="431"/>
      <c r="DP71" s="2"/>
      <c r="DQ71" s="233"/>
      <c r="DR71" s="234"/>
      <c r="DS71" s="234"/>
      <c r="DT71" s="234"/>
      <c r="DU71" s="234"/>
      <c r="DV71" s="234"/>
      <c r="DW71" s="234"/>
      <c r="DX71" s="234"/>
      <c r="DY71" s="234"/>
      <c r="DZ71" s="234"/>
      <c r="EA71" s="234"/>
      <c r="EB71" s="234"/>
      <c r="EC71" s="234"/>
      <c r="ED71" s="234"/>
      <c r="EE71" s="234"/>
      <c r="EF71" s="234"/>
      <c r="EG71" s="234"/>
      <c r="EH71" s="234"/>
      <c r="EI71" s="235"/>
      <c r="EJ71" s="419"/>
      <c r="EK71" s="420"/>
      <c r="EL71" s="421"/>
      <c r="EM71" s="167"/>
      <c r="EN71" s="168"/>
      <c r="EO71" s="515"/>
      <c r="EP71" s="515"/>
      <c r="EQ71" s="161"/>
      <c r="ER71" s="161"/>
      <c r="ES71" s="370"/>
      <c r="ET71" s="370"/>
      <c r="EU71" s="370"/>
      <c r="EV71" s="370"/>
      <c r="EW71" s="370"/>
      <c r="EX71" s="370"/>
      <c r="EY71" s="370"/>
      <c r="EZ71" s="370"/>
      <c r="FA71" s="370"/>
      <c r="FB71" s="370"/>
      <c r="FC71" s="370"/>
      <c r="FD71" s="370"/>
      <c r="FE71" s="370"/>
      <c r="FF71" s="370"/>
      <c r="FG71" s="370"/>
      <c r="FH71" s="370"/>
      <c r="FI71" s="370"/>
      <c r="FJ71" s="370"/>
      <c r="FK71" s="370"/>
      <c r="FL71" s="370"/>
      <c r="FM71" s="370"/>
      <c r="FN71" s="370"/>
      <c r="FO71" s="370"/>
      <c r="FP71" s="370"/>
      <c r="FQ71" s="370"/>
      <c r="FR71" s="357"/>
      <c r="FS71" s="161"/>
      <c r="FT71" s="161"/>
      <c r="FU71" s="161"/>
      <c r="FV71" s="406"/>
      <c r="FW71" s="161"/>
      <c r="FX71" s="161"/>
      <c r="FY71" s="370"/>
      <c r="FZ71" s="370"/>
      <c r="GA71" s="370"/>
      <c r="GB71" s="370"/>
      <c r="GC71" s="370"/>
      <c r="GD71" s="370"/>
      <c r="GE71" s="370"/>
      <c r="GF71" s="370"/>
      <c r="GG71" s="370"/>
      <c r="GH71" s="370"/>
      <c r="GI71" s="370"/>
      <c r="GJ71" s="370"/>
      <c r="GK71" s="370"/>
      <c r="GL71" s="370"/>
      <c r="GM71" s="370"/>
      <c r="GN71" s="370"/>
      <c r="GO71" s="370"/>
      <c r="GP71" s="370"/>
      <c r="GQ71" s="357"/>
      <c r="GR71" s="357"/>
      <c r="GS71" s="357"/>
      <c r="GT71" s="161"/>
      <c r="GU71" s="161"/>
      <c r="GV71" s="161"/>
      <c r="GW71" s="189"/>
      <c r="GX71" s="519"/>
      <c r="GY71" s="45"/>
    </row>
    <row r="72" spans="1:207" ht="2.4" customHeight="1" x14ac:dyDescent="0.2">
      <c r="D72" s="497"/>
      <c r="E72" s="186"/>
      <c r="F72" s="17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5"/>
      <c r="BA72" s="437"/>
      <c r="BB72" s="437"/>
      <c r="BC72" s="79"/>
      <c r="BD72" s="2"/>
      <c r="BE72" s="236"/>
      <c r="BF72" s="237"/>
      <c r="BG72" s="237"/>
      <c r="BH72" s="237"/>
      <c r="BI72" s="237"/>
      <c r="BJ72" s="237"/>
      <c r="BK72" s="237"/>
      <c r="BL72" s="237"/>
      <c r="BM72" s="237"/>
      <c r="BN72" s="237"/>
      <c r="BO72" s="237"/>
      <c r="BP72" s="237"/>
      <c r="BQ72" s="237"/>
      <c r="BR72" s="237"/>
      <c r="BS72" s="238"/>
      <c r="BT72" s="402"/>
      <c r="BU72" s="403"/>
      <c r="BV72" s="404"/>
      <c r="BW72" s="78"/>
      <c r="BX72" s="78"/>
      <c r="BY72" s="218"/>
      <c r="BZ72" s="219"/>
      <c r="CA72" s="219"/>
      <c r="CB72" s="219"/>
      <c r="CC72" s="219"/>
      <c r="CD72" s="219"/>
      <c r="CE72" s="219"/>
      <c r="CF72" s="219"/>
      <c r="CG72" s="219"/>
      <c r="CH72" s="219"/>
      <c r="CI72" s="219"/>
      <c r="CJ72" s="219"/>
      <c r="CK72" s="219"/>
      <c r="CL72" s="219"/>
      <c r="CM72" s="219"/>
      <c r="CN72" s="220"/>
      <c r="CO72" s="402"/>
      <c r="CP72" s="403"/>
      <c r="CQ72" s="404"/>
      <c r="CR72" s="2"/>
      <c r="CS72" s="80"/>
      <c r="CT72" s="218"/>
      <c r="CU72" s="219"/>
      <c r="CV72" s="219"/>
      <c r="CW72" s="219"/>
      <c r="CX72" s="219"/>
      <c r="CY72" s="219"/>
      <c r="CZ72" s="219"/>
      <c r="DA72" s="219"/>
      <c r="DB72" s="219"/>
      <c r="DC72" s="219"/>
      <c r="DD72" s="219"/>
      <c r="DE72" s="219"/>
      <c r="DF72" s="219"/>
      <c r="DG72" s="219"/>
      <c r="DH72" s="219"/>
      <c r="DI72" s="219"/>
      <c r="DJ72" s="219"/>
      <c r="DK72" s="219"/>
      <c r="DL72" s="220"/>
      <c r="DM72" s="432"/>
      <c r="DN72" s="433"/>
      <c r="DO72" s="434"/>
      <c r="DP72" s="2"/>
      <c r="DQ72" s="236"/>
      <c r="DR72" s="237"/>
      <c r="DS72" s="237"/>
      <c r="DT72" s="237"/>
      <c r="DU72" s="237"/>
      <c r="DV72" s="237"/>
      <c r="DW72" s="237"/>
      <c r="DX72" s="237"/>
      <c r="DY72" s="237"/>
      <c r="DZ72" s="237"/>
      <c r="EA72" s="237"/>
      <c r="EB72" s="237"/>
      <c r="EC72" s="237"/>
      <c r="ED72" s="237"/>
      <c r="EE72" s="237"/>
      <c r="EF72" s="237"/>
      <c r="EG72" s="237"/>
      <c r="EH72" s="237"/>
      <c r="EI72" s="238"/>
      <c r="EJ72" s="422"/>
      <c r="EK72" s="423"/>
      <c r="EL72" s="424"/>
      <c r="EM72" s="167"/>
      <c r="EN72" s="168"/>
      <c r="EO72" s="515"/>
      <c r="EP72" s="515"/>
      <c r="EQ72" s="161"/>
      <c r="ER72" s="161"/>
      <c r="ES72" s="370"/>
      <c r="ET72" s="370"/>
      <c r="EU72" s="370"/>
      <c r="EV72" s="370"/>
      <c r="EW72" s="370"/>
      <c r="EX72" s="370"/>
      <c r="EY72" s="370"/>
      <c r="EZ72" s="370"/>
      <c r="FA72" s="370"/>
      <c r="FB72" s="370"/>
      <c r="FC72" s="370"/>
      <c r="FD72" s="370"/>
      <c r="FE72" s="370"/>
      <c r="FF72" s="370"/>
      <c r="FG72" s="370"/>
      <c r="FH72" s="370"/>
      <c r="FI72" s="370"/>
      <c r="FJ72" s="370"/>
      <c r="FK72" s="370"/>
      <c r="FL72" s="370"/>
      <c r="FM72" s="370"/>
      <c r="FN72" s="370"/>
      <c r="FO72" s="370"/>
      <c r="FP72" s="370"/>
      <c r="FQ72" s="370"/>
      <c r="FR72" s="357"/>
      <c r="FS72" s="161"/>
      <c r="FT72" s="161"/>
      <c r="FU72" s="161"/>
      <c r="FV72" s="406"/>
      <c r="FW72" s="161"/>
      <c r="FX72" s="161"/>
      <c r="FY72" s="370"/>
      <c r="FZ72" s="370"/>
      <c r="GA72" s="370"/>
      <c r="GB72" s="370"/>
      <c r="GC72" s="370"/>
      <c r="GD72" s="370"/>
      <c r="GE72" s="370"/>
      <c r="GF72" s="370"/>
      <c r="GG72" s="370"/>
      <c r="GH72" s="370"/>
      <c r="GI72" s="370"/>
      <c r="GJ72" s="370"/>
      <c r="GK72" s="370"/>
      <c r="GL72" s="370"/>
      <c r="GM72" s="370"/>
      <c r="GN72" s="370"/>
      <c r="GO72" s="370"/>
      <c r="GP72" s="370"/>
      <c r="GQ72" s="357"/>
      <c r="GR72" s="357"/>
      <c r="GS72" s="357"/>
      <c r="GT72" s="161"/>
      <c r="GU72" s="161"/>
      <c r="GV72" s="161"/>
      <c r="GW72" s="189"/>
      <c r="GX72" s="519"/>
      <c r="GY72" s="45"/>
    </row>
    <row r="73" spans="1:207" ht="2.4" customHeight="1" x14ac:dyDescent="0.2">
      <c r="D73" s="497"/>
      <c r="E73" s="186"/>
      <c r="F73" s="18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6"/>
      <c r="BA73" s="437"/>
      <c r="BB73" s="437"/>
      <c r="BC73" s="79"/>
      <c r="BD73" s="2"/>
      <c r="BE73" s="230" t="s">
        <v>123</v>
      </c>
      <c r="BF73" s="231"/>
      <c r="BG73" s="231"/>
      <c r="BH73" s="231"/>
      <c r="BI73" s="231"/>
      <c r="BJ73" s="231"/>
      <c r="BK73" s="231"/>
      <c r="BL73" s="231"/>
      <c r="BM73" s="231"/>
      <c r="BN73" s="231"/>
      <c r="BO73" s="231"/>
      <c r="BP73" s="231"/>
      <c r="BQ73" s="231"/>
      <c r="BR73" s="231"/>
      <c r="BS73" s="232"/>
      <c r="BT73" s="396"/>
      <c r="BU73" s="397"/>
      <c r="BV73" s="398"/>
      <c r="BW73" s="78"/>
      <c r="BX73" s="78"/>
      <c r="BY73" s="212" t="s">
        <v>124</v>
      </c>
      <c r="BZ73" s="213"/>
      <c r="CA73" s="213"/>
      <c r="CB73" s="213"/>
      <c r="CC73" s="213"/>
      <c r="CD73" s="213"/>
      <c r="CE73" s="213"/>
      <c r="CF73" s="213"/>
      <c r="CG73" s="213"/>
      <c r="CH73" s="213"/>
      <c r="CI73" s="213"/>
      <c r="CJ73" s="213"/>
      <c r="CK73" s="213"/>
      <c r="CL73" s="213"/>
      <c r="CM73" s="213"/>
      <c r="CN73" s="214"/>
      <c r="CO73" s="221"/>
      <c r="CP73" s="222"/>
      <c r="CQ73" s="223"/>
      <c r="CR73" s="2"/>
      <c r="CS73" s="80"/>
      <c r="CT73" s="212" t="s">
        <v>125</v>
      </c>
      <c r="CU73" s="213"/>
      <c r="CV73" s="213"/>
      <c r="CW73" s="213"/>
      <c r="CX73" s="213"/>
      <c r="CY73" s="213"/>
      <c r="CZ73" s="213"/>
      <c r="DA73" s="213"/>
      <c r="DB73" s="213"/>
      <c r="DC73" s="213"/>
      <c r="DD73" s="213"/>
      <c r="DE73" s="213"/>
      <c r="DF73" s="213"/>
      <c r="DG73" s="213"/>
      <c r="DH73" s="213"/>
      <c r="DI73" s="213"/>
      <c r="DJ73" s="213"/>
      <c r="DK73" s="213"/>
      <c r="DL73" s="214"/>
      <c r="DM73" s="221"/>
      <c r="DN73" s="222"/>
      <c r="DO73" s="223"/>
      <c r="DP73" s="2"/>
      <c r="DQ73" s="230" t="s">
        <v>126</v>
      </c>
      <c r="DR73" s="231"/>
      <c r="DS73" s="231"/>
      <c r="DT73" s="231"/>
      <c r="DU73" s="231"/>
      <c r="DV73" s="231"/>
      <c r="DW73" s="231"/>
      <c r="DX73" s="231"/>
      <c r="DY73" s="231"/>
      <c r="DZ73" s="231"/>
      <c r="EA73" s="231"/>
      <c r="EB73" s="231"/>
      <c r="EC73" s="231"/>
      <c r="ED73" s="231"/>
      <c r="EE73" s="231"/>
      <c r="EF73" s="231"/>
      <c r="EG73" s="231"/>
      <c r="EH73" s="231"/>
      <c r="EI73" s="232"/>
      <c r="EJ73" s="304"/>
      <c r="EK73" s="305"/>
      <c r="EL73" s="306"/>
      <c r="EM73" s="167"/>
      <c r="EN73" s="168"/>
      <c r="EO73" s="515"/>
      <c r="EP73" s="515"/>
      <c r="EQ73" s="161"/>
      <c r="ER73" s="161"/>
      <c r="ES73" s="370"/>
      <c r="ET73" s="370"/>
      <c r="EU73" s="370"/>
      <c r="EV73" s="370"/>
      <c r="EW73" s="370"/>
      <c r="EX73" s="370"/>
      <c r="EY73" s="370"/>
      <c r="EZ73" s="370"/>
      <c r="FA73" s="370"/>
      <c r="FB73" s="370"/>
      <c r="FC73" s="370"/>
      <c r="FD73" s="370"/>
      <c r="FE73" s="370"/>
      <c r="FF73" s="370"/>
      <c r="FG73" s="370"/>
      <c r="FH73" s="370"/>
      <c r="FI73" s="370"/>
      <c r="FJ73" s="370"/>
      <c r="FK73" s="370"/>
      <c r="FL73" s="370"/>
      <c r="FM73" s="370"/>
      <c r="FN73" s="370"/>
      <c r="FO73" s="370"/>
      <c r="FP73" s="370"/>
      <c r="FQ73" s="370"/>
      <c r="FR73" s="357"/>
      <c r="FS73" s="161"/>
      <c r="FT73" s="161"/>
      <c r="FU73" s="161"/>
      <c r="FV73" s="406"/>
      <c r="FW73" s="161"/>
      <c r="FX73" s="161"/>
      <c r="FY73" s="370"/>
      <c r="FZ73" s="370"/>
      <c r="GA73" s="370"/>
      <c r="GB73" s="370"/>
      <c r="GC73" s="370"/>
      <c r="GD73" s="370"/>
      <c r="GE73" s="370"/>
      <c r="GF73" s="370"/>
      <c r="GG73" s="370"/>
      <c r="GH73" s="370"/>
      <c r="GI73" s="370"/>
      <c r="GJ73" s="370"/>
      <c r="GK73" s="370"/>
      <c r="GL73" s="370"/>
      <c r="GM73" s="370"/>
      <c r="GN73" s="370"/>
      <c r="GO73" s="370"/>
      <c r="GP73" s="370"/>
      <c r="GQ73" s="357"/>
      <c r="GR73" s="357"/>
      <c r="GS73" s="357"/>
      <c r="GT73" s="161"/>
      <c r="GU73" s="161"/>
      <c r="GV73" s="161"/>
      <c r="GW73" s="189"/>
      <c r="GX73" s="519"/>
      <c r="GY73" s="45"/>
    </row>
    <row r="74" spans="1:207" ht="2.25" customHeight="1" x14ac:dyDescent="0.2">
      <c r="D74" s="497"/>
      <c r="E74" s="186"/>
      <c r="F74" s="258" t="s">
        <v>127</v>
      </c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437"/>
      <c r="BB74" s="437"/>
      <c r="BC74" s="79"/>
      <c r="BD74" s="2"/>
      <c r="BE74" s="233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4"/>
      <c r="BQ74" s="234"/>
      <c r="BR74" s="234"/>
      <c r="BS74" s="235"/>
      <c r="BT74" s="399"/>
      <c r="BU74" s="400"/>
      <c r="BV74" s="401"/>
      <c r="BW74" s="78"/>
      <c r="BX74" s="78"/>
      <c r="BY74" s="215"/>
      <c r="BZ74" s="216"/>
      <c r="CA74" s="216"/>
      <c r="CB74" s="216"/>
      <c r="CC74" s="216"/>
      <c r="CD74" s="216"/>
      <c r="CE74" s="216"/>
      <c r="CF74" s="216"/>
      <c r="CG74" s="216"/>
      <c r="CH74" s="216"/>
      <c r="CI74" s="216"/>
      <c r="CJ74" s="216"/>
      <c r="CK74" s="216"/>
      <c r="CL74" s="216"/>
      <c r="CM74" s="216"/>
      <c r="CN74" s="217"/>
      <c r="CO74" s="224"/>
      <c r="CP74" s="225"/>
      <c r="CQ74" s="226"/>
      <c r="CR74" s="2"/>
      <c r="CS74" s="80"/>
      <c r="CT74" s="215"/>
      <c r="CU74" s="216"/>
      <c r="CV74" s="216"/>
      <c r="CW74" s="216"/>
      <c r="CX74" s="216"/>
      <c r="CY74" s="216"/>
      <c r="CZ74" s="216"/>
      <c r="DA74" s="216"/>
      <c r="DB74" s="216"/>
      <c r="DC74" s="216"/>
      <c r="DD74" s="216"/>
      <c r="DE74" s="216"/>
      <c r="DF74" s="216"/>
      <c r="DG74" s="216"/>
      <c r="DH74" s="216"/>
      <c r="DI74" s="216"/>
      <c r="DJ74" s="216"/>
      <c r="DK74" s="216"/>
      <c r="DL74" s="217"/>
      <c r="DM74" s="224"/>
      <c r="DN74" s="225"/>
      <c r="DO74" s="226"/>
      <c r="DP74" s="2"/>
      <c r="DQ74" s="233"/>
      <c r="DR74" s="234"/>
      <c r="DS74" s="234"/>
      <c r="DT74" s="234"/>
      <c r="DU74" s="234"/>
      <c r="DV74" s="234"/>
      <c r="DW74" s="234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5"/>
      <c r="EJ74" s="307"/>
      <c r="EK74" s="308"/>
      <c r="EL74" s="309"/>
      <c r="EM74" s="167"/>
      <c r="EN74" s="168"/>
      <c r="EO74" s="515"/>
      <c r="EP74" s="515"/>
      <c r="EQ74" s="161"/>
      <c r="ER74" s="161"/>
      <c r="ES74" s="370"/>
      <c r="ET74" s="370"/>
      <c r="EU74" s="370"/>
      <c r="EV74" s="370"/>
      <c r="EW74" s="370"/>
      <c r="EX74" s="370"/>
      <c r="EY74" s="370"/>
      <c r="EZ74" s="370"/>
      <c r="FA74" s="370"/>
      <c r="FB74" s="370"/>
      <c r="FC74" s="370"/>
      <c r="FD74" s="370"/>
      <c r="FE74" s="370"/>
      <c r="FF74" s="370"/>
      <c r="FG74" s="370"/>
      <c r="FH74" s="370"/>
      <c r="FI74" s="370"/>
      <c r="FJ74" s="370"/>
      <c r="FK74" s="370"/>
      <c r="FL74" s="370"/>
      <c r="FM74" s="370"/>
      <c r="FN74" s="370"/>
      <c r="FO74" s="370"/>
      <c r="FP74" s="370"/>
      <c r="FQ74" s="370"/>
      <c r="FR74" s="357"/>
      <c r="FS74" s="161"/>
      <c r="FT74" s="161"/>
      <c r="FU74" s="161"/>
      <c r="FV74" s="406"/>
      <c r="FW74" s="161"/>
      <c r="FX74" s="161"/>
      <c r="FY74" s="370"/>
      <c r="FZ74" s="370"/>
      <c r="GA74" s="370"/>
      <c r="GB74" s="370"/>
      <c r="GC74" s="370"/>
      <c r="GD74" s="370"/>
      <c r="GE74" s="370"/>
      <c r="GF74" s="370"/>
      <c r="GG74" s="370"/>
      <c r="GH74" s="370"/>
      <c r="GI74" s="370"/>
      <c r="GJ74" s="370"/>
      <c r="GK74" s="370"/>
      <c r="GL74" s="370"/>
      <c r="GM74" s="370"/>
      <c r="GN74" s="370"/>
      <c r="GO74" s="370"/>
      <c r="GP74" s="370"/>
      <c r="GQ74" s="357"/>
      <c r="GR74" s="357"/>
      <c r="GS74" s="357"/>
      <c r="GT74" s="161"/>
      <c r="GU74" s="161"/>
      <c r="GV74" s="161"/>
      <c r="GW74" s="189"/>
      <c r="GX74" s="519"/>
      <c r="GY74" s="45"/>
    </row>
    <row r="75" spans="1:207" ht="2.4" customHeight="1" x14ac:dyDescent="0.2">
      <c r="D75" s="497"/>
      <c r="E75" s="186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59"/>
      <c r="AV75" s="259"/>
      <c r="AW75" s="259"/>
      <c r="AX75" s="259"/>
      <c r="AY75" s="259"/>
      <c r="AZ75" s="259"/>
      <c r="BA75" s="437"/>
      <c r="BB75" s="437"/>
      <c r="BC75" s="79"/>
      <c r="BD75" s="2"/>
      <c r="BE75" s="233"/>
      <c r="BF75" s="234"/>
      <c r="BG75" s="234"/>
      <c r="BH75" s="234"/>
      <c r="BI75" s="234"/>
      <c r="BJ75" s="234"/>
      <c r="BK75" s="234"/>
      <c r="BL75" s="234"/>
      <c r="BM75" s="234"/>
      <c r="BN75" s="234"/>
      <c r="BO75" s="234"/>
      <c r="BP75" s="234"/>
      <c r="BQ75" s="234"/>
      <c r="BR75" s="234"/>
      <c r="BS75" s="235"/>
      <c r="BT75" s="399"/>
      <c r="BU75" s="400"/>
      <c r="BV75" s="401"/>
      <c r="BW75" s="78"/>
      <c r="BX75" s="78"/>
      <c r="BY75" s="215"/>
      <c r="BZ75" s="216"/>
      <c r="CA75" s="216"/>
      <c r="CB75" s="216"/>
      <c r="CC75" s="216"/>
      <c r="CD75" s="216"/>
      <c r="CE75" s="216"/>
      <c r="CF75" s="216"/>
      <c r="CG75" s="216"/>
      <c r="CH75" s="216"/>
      <c r="CI75" s="216"/>
      <c r="CJ75" s="216"/>
      <c r="CK75" s="216"/>
      <c r="CL75" s="216"/>
      <c r="CM75" s="216"/>
      <c r="CN75" s="217"/>
      <c r="CO75" s="224"/>
      <c r="CP75" s="225"/>
      <c r="CQ75" s="226"/>
      <c r="CR75" s="2"/>
      <c r="CS75" s="80"/>
      <c r="CT75" s="215"/>
      <c r="CU75" s="216"/>
      <c r="CV75" s="216"/>
      <c r="CW75" s="216"/>
      <c r="CX75" s="216"/>
      <c r="CY75" s="216"/>
      <c r="CZ75" s="216"/>
      <c r="DA75" s="216"/>
      <c r="DB75" s="216"/>
      <c r="DC75" s="216"/>
      <c r="DD75" s="216"/>
      <c r="DE75" s="216"/>
      <c r="DF75" s="216"/>
      <c r="DG75" s="216"/>
      <c r="DH75" s="216"/>
      <c r="DI75" s="216"/>
      <c r="DJ75" s="216"/>
      <c r="DK75" s="216"/>
      <c r="DL75" s="217"/>
      <c r="DM75" s="224"/>
      <c r="DN75" s="225"/>
      <c r="DO75" s="226"/>
      <c r="DP75" s="2"/>
      <c r="DQ75" s="233"/>
      <c r="DR75" s="234"/>
      <c r="DS75" s="234"/>
      <c r="DT75" s="234"/>
      <c r="DU75" s="234"/>
      <c r="DV75" s="234"/>
      <c r="DW75" s="234"/>
      <c r="DX75" s="234"/>
      <c r="DY75" s="234"/>
      <c r="DZ75" s="234"/>
      <c r="EA75" s="234"/>
      <c r="EB75" s="234"/>
      <c r="EC75" s="234"/>
      <c r="ED75" s="234"/>
      <c r="EE75" s="234"/>
      <c r="EF75" s="234"/>
      <c r="EG75" s="234"/>
      <c r="EH75" s="234"/>
      <c r="EI75" s="235"/>
      <c r="EJ75" s="307"/>
      <c r="EK75" s="308"/>
      <c r="EL75" s="309"/>
      <c r="EM75" s="167"/>
      <c r="EN75" s="168"/>
      <c r="EO75" s="515"/>
      <c r="EP75" s="515"/>
      <c r="EQ75" s="161"/>
      <c r="ER75" s="161"/>
      <c r="ES75" s="370" t="s">
        <v>128</v>
      </c>
      <c r="ET75" s="370"/>
      <c r="EU75" s="370"/>
      <c r="EV75" s="370"/>
      <c r="EW75" s="370"/>
      <c r="EX75" s="370"/>
      <c r="EY75" s="370"/>
      <c r="EZ75" s="370"/>
      <c r="FA75" s="370"/>
      <c r="FB75" s="370"/>
      <c r="FC75" s="370"/>
      <c r="FD75" s="370"/>
      <c r="FE75" s="370"/>
      <c r="FF75" s="370"/>
      <c r="FG75" s="370"/>
      <c r="FH75" s="370"/>
      <c r="FI75" s="370"/>
      <c r="FJ75" s="370"/>
      <c r="FK75" s="370"/>
      <c r="FL75" s="370"/>
      <c r="FM75" s="370"/>
      <c r="FN75" s="370"/>
      <c r="FO75" s="370"/>
      <c r="FP75" s="370"/>
      <c r="FQ75" s="370"/>
      <c r="FR75" s="357"/>
      <c r="FS75" s="161"/>
      <c r="FT75" s="161"/>
      <c r="FU75" s="161"/>
      <c r="FV75" s="406"/>
      <c r="FW75" s="161"/>
      <c r="FX75" s="161"/>
      <c r="FY75" s="425" t="s">
        <v>47</v>
      </c>
      <c r="FZ75" s="425"/>
      <c r="GA75" s="425"/>
      <c r="GB75" s="425"/>
      <c r="GC75" s="425"/>
      <c r="GD75" s="425"/>
      <c r="GE75" s="425"/>
      <c r="GF75" s="425"/>
      <c r="GG75" s="425"/>
      <c r="GH75" s="425"/>
      <c r="GI75" s="425"/>
      <c r="GJ75" s="425"/>
      <c r="GK75" s="425"/>
      <c r="GL75" s="425"/>
      <c r="GM75" s="425"/>
      <c r="GN75" s="425"/>
      <c r="GO75" s="425"/>
      <c r="GP75" s="425"/>
      <c r="GQ75" s="221"/>
      <c r="GR75" s="222"/>
      <c r="GS75" s="223"/>
      <c r="GT75" s="161"/>
      <c r="GU75" s="161"/>
      <c r="GV75" s="161"/>
      <c r="GW75" s="189"/>
      <c r="GX75" s="519"/>
      <c r="GY75" s="45"/>
    </row>
    <row r="76" spans="1:207" ht="2.4" customHeight="1" x14ac:dyDescent="0.2">
      <c r="D76" s="497"/>
      <c r="E76" s="186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59"/>
      <c r="AV76" s="259"/>
      <c r="AW76" s="259"/>
      <c r="AX76" s="259"/>
      <c r="AY76" s="259"/>
      <c r="AZ76" s="259"/>
      <c r="BA76" s="437"/>
      <c r="BB76" s="437"/>
      <c r="BC76" s="79"/>
      <c r="BD76" s="2"/>
      <c r="BE76" s="233"/>
      <c r="BF76" s="234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5"/>
      <c r="BT76" s="399"/>
      <c r="BU76" s="400"/>
      <c r="BV76" s="401"/>
      <c r="BW76" s="78"/>
      <c r="BX76" s="78"/>
      <c r="BY76" s="215"/>
      <c r="BZ76" s="216"/>
      <c r="CA76" s="216"/>
      <c r="CB76" s="216"/>
      <c r="CC76" s="216"/>
      <c r="CD76" s="216"/>
      <c r="CE76" s="216"/>
      <c r="CF76" s="216"/>
      <c r="CG76" s="216"/>
      <c r="CH76" s="216"/>
      <c r="CI76" s="216"/>
      <c r="CJ76" s="216"/>
      <c r="CK76" s="216"/>
      <c r="CL76" s="216"/>
      <c r="CM76" s="216"/>
      <c r="CN76" s="217"/>
      <c r="CO76" s="224"/>
      <c r="CP76" s="225"/>
      <c r="CQ76" s="226"/>
      <c r="CR76" s="2"/>
      <c r="CS76" s="80"/>
      <c r="CT76" s="215"/>
      <c r="CU76" s="216"/>
      <c r="CV76" s="216"/>
      <c r="CW76" s="216"/>
      <c r="CX76" s="216"/>
      <c r="CY76" s="216"/>
      <c r="CZ76" s="216"/>
      <c r="DA76" s="216"/>
      <c r="DB76" s="216"/>
      <c r="DC76" s="216"/>
      <c r="DD76" s="216"/>
      <c r="DE76" s="216"/>
      <c r="DF76" s="216"/>
      <c r="DG76" s="216"/>
      <c r="DH76" s="216"/>
      <c r="DI76" s="216"/>
      <c r="DJ76" s="216"/>
      <c r="DK76" s="216"/>
      <c r="DL76" s="217"/>
      <c r="DM76" s="224"/>
      <c r="DN76" s="225"/>
      <c r="DO76" s="226"/>
      <c r="DP76" s="2"/>
      <c r="DQ76" s="233"/>
      <c r="DR76" s="234"/>
      <c r="DS76" s="234"/>
      <c r="DT76" s="234"/>
      <c r="DU76" s="234"/>
      <c r="DV76" s="234"/>
      <c r="DW76" s="234"/>
      <c r="DX76" s="234"/>
      <c r="DY76" s="234"/>
      <c r="DZ76" s="234"/>
      <c r="EA76" s="234"/>
      <c r="EB76" s="234"/>
      <c r="EC76" s="234"/>
      <c r="ED76" s="234"/>
      <c r="EE76" s="234"/>
      <c r="EF76" s="234"/>
      <c r="EG76" s="234"/>
      <c r="EH76" s="234"/>
      <c r="EI76" s="235"/>
      <c r="EJ76" s="307"/>
      <c r="EK76" s="308"/>
      <c r="EL76" s="309"/>
      <c r="EM76" s="167"/>
      <c r="EN76" s="168"/>
      <c r="EO76" s="515"/>
      <c r="EP76" s="515"/>
      <c r="EQ76" s="161"/>
      <c r="ER76" s="161"/>
      <c r="ES76" s="370"/>
      <c r="ET76" s="370"/>
      <c r="EU76" s="370"/>
      <c r="EV76" s="370"/>
      <c r="EW76" s="370"/>
      <c r="EX76" s="370"/>
      <c r="EY76" s="370"/>
      <c r="EZ76" s="370"/>
      <c r="FA76" s="370"/>
      <c r="FB76" s="370"/>
      <c r="FC76" s="370"/>
      <c r="FD76" s="370"/>
      <c r="FE76" s="370"/>
      <c r="FF76" s="370"/>
      <c r="FG76" s="370"/>
      <c r="FH76" s="370"/>
      <c r="FI76" s="370"/>
      <c r="FJ76" s="370"/>
      <c r="FK76" s="370"/>
      <c r="FL76" s="370"/>
      <c r="FM76" s="370"/>
      <c r="FN76" s="370"/>
      <c r="FO76" s="370"/>
      <c r="FP76" s="370"/>
      <c r="FQ76" s="370"/>
      <c r="FR76" s="357"/>
      <c r="FS76" s="161"/>
      <c r="FT76" s="161"/>
      <c r="FU76" s="161"/>
      <c r="FV76" s="406"/>
      <c r="FW76" s="161"/>
      <c r="FX76" s="161"/>
      <c r="FY76" s="425"/>
      <c r="FZ76" s="425"/>
      <c r="GA76" s="425"/>
      <c r="GB76" s="425"/>
      <c r="GC76" s="425"/>
      <c r="GD76" s="425"/>
      <c r="GE76" s="425"/>
      <c r="GF76" s="425"/>
      <c r="GG76" s="425"/>
      <c r="GH76" s="425"/>
      <c r="GI76" s="425"/>
      <c r="GJ76" s="425"/>
      <c r="GK76" s="425"/>
      <c r="GL76" s="425"/>
      <c r="GM76" s="425"/>
      <c r="GN76" s="425"/>
      <c r="GO76" s="425"/>
      <c r="GP76" s="425"/>
      <c r="GQ76" s="224"/>
      <c r="GR76" s="225"/>
      <c r="GS76" s="226"/>
      <c r="GT76" s="161"/>
      <c r="GU76" s="161"/>
      <c r="GV76" s="161"/>
      <c r="GW76" s="189"/>
      <c r="GX76" s="519"/>
      <c r="GY76" s="45"/>
    </row>
    <row r="77" spans="1:207" ht="2.4" customHeight="1" x14ac:dyDescent="0.2">
      <c r="D77" s="497"/>
      <c r="E77" s="186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437"/>
      <c r="BB77" s="437"/>
      <c r="BC77" s="79"/>
      <c r="BD77" s="2"/>
      <c r="BE77" s="236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237"/>
      <c r="BQ77" s="237"/>
      <c r="BR77" s="237"/>
      <c r="BS77" s="238"/>
      <c r="BT77" s="402"/>
      <c r="BU77" s="403"/>
      <c r="BV77" s="404"/>
      <c r="BW77" s="78"/>
      <c r="BX77" s="78"/>
      <c r="BY77" s="218"/>
      <c r="BZ77" s="219"/>
      <c r="CA77" s="219"/>
      <c r="CB77" s="219"/>
      <c r="CC77" s="219"/>
      <c r="CD77" s="219"/>
      <c r="CE77" s="219"/>
      <c r="CF77" s="219"/>
      <c r="CG77" s="219"/>
      <c r="CH77" s="219"/>
      <c r="CI77" s="219"/>
      <c r="CJ77" s="219"/>
      <c r="CK77" s="219"/>
      <c r="CL77" s="219"/>
      <c r="CM77" s="219"/>
      <c r="CN77" s="220"/>
      <c r="CO77" s="227"/>
      <c r="CP77" s="228"/>
      <c r="CQ77" s="229"/>
      <c r="CR77" s="2"/>
      <c r="CS77" s="80"/>
      <c r="CT77" s="218"/>
      <c r="CU77" s="219"/>
      <c r="CV77" s="219"/>
      <c r="CW77" s="219"/>
      <c r="CX77" s="219"/>
      <c r="CY77" s="219"/>
      <c r="CZ77" s="219"/>
      <c r="DA77" s="219"/>
      <c r="DB77" s="219"/>
      <c r="DC77" s="219"/>
      <c r="DD77" s="219"/>
      <c r="DE77" s="219"/>
      <c r="DF77" s="219"/>
      <c r="DG77" s="219"/>
      <c r="DH77" s="219"/>
      <c r="DI77" s="219"/>
      <c r="DJ77" s="219"/>
      <c r="DK77" s="219"/>
      <c r="DL77" s="220"/>
      <c r="DM77" s="227"/>
      <c r="DN77" s="228"/>
      <c r="DO77" s="229"/>
      <c r="DP77" s="2"/>
      <c r="DQ77" s="236"/>
      <c r="DR77" s="237"/>
      <c r="DS77" s="237"/>
      <c r="DT77" s="237"/>
      <c r="DU77" s="237"/>
      <c r="DV77" s="237"/>
      <c r="DW77" s="237"/>
      <c r="DX77" s="237"/>
      <c r="DY77" s="237"/>
      <c r="DZ77" s="237"/>
      <c r="EA77" s="237"/>
      <c r="EB77" s="237"/>
      <c r="EC77" s="237"/>
      <c r="ED77" s="237"/>
      <c r="EE77" s="237"/>
      <c r="EF77" s="237"/>
      <c r="EG77" s="237"/>
      <c r="EH77" s="237"/>
      <c r="EI77" s="238"/>
      <c r="EJ77" s="310"/>
      <c r="EK77" s="311"/>
      <c r="EL77" s="312"/>
      <c r="EM77" s="167"/>
      <c r="EN77" s="168"/>
      <c r="EO77" s="515"/>
      <c r="EP77" s="515"/>
      <c r="EQ77" s="161"/>
      <c r="ER77" s="161"/>
      <c r="ES77" s="370"/>
      <c r="ET77" s="370"/>
      <c r="EU77" s="370"/>
      <c r="EV77" s="370"/>
      <c r="EW77" s="370"/>
      <c r="EX77" s="370"/>
      <c r="EY77" s="370"/>
      <c r="EZ77" s="370"/>
      <c r="FA77" s="370"/>
      <c r="FB77" s="370"/>
      <c r="FC77" s="370"/>
      <c r="FD77" s="370"/>
      <c r="FE77" s="370"/>
      <c r="FF77" s="370"/>
      <c r="FG77" s="370"/>
      <c r="FH77" s="370"/>
      <c r="FI77" s="370"/>
      <c r="FJ77" s="370"/>
      <c r="FK77" s="370"/>
      <c r="FL77" s="370"/>
      <c r="FM77" s="370"/>
      <c r="FN77" s="370"/>
      <c r="FO77" s="370"/>
      <c r="FP77" s="370"/>
      <c r="FQ77" s="370"/>
      <c r="FR77" s="357"/>
      <c r="FS77" s="161"/>
      <c r="FT77" s="161"/>
      <c r="FU77" s="161"/>
      <c r="FV77" s="406"/>
      <c r="FW77" s="161"/>
      <c r="FX77" s="161"/>
      <c r="FY77" s="425"/>
      <c r="FZ77" s="425"/>
      <c r="GA77" s="425"/>
      <c r="GB77" s="425"/>
      <c r="GC77" s="425"/>
      <c r="GD77" s="425"/>
      <c r="GE77" s="425"/>
      <c r="GF77" s="425"/>
      <c r="GG77" s="425"/>
      <c r="GH77" s="425"/>
      <c r="GI77" s="425"/>
      <c r="GJ77" s="425"/>
      <c r="GK77" s="425"/>
      <c r="GL77" s="425"/>
      <c r="GM77" s="425"/>
      <c r="GN77" s="425"/>
      <c r="GO77" s="425"/>
      <c r="GP77" s="425"/>
      <c r="GQ77" s="224"/>
      <c r="GR77" s="225"/>
      <c r="GS77" s="226"/>
      <c r="GT77" s="161"/>
      <c r="GU77" s="161"/>
      <c r="GV77" s="161"/>
      <c r="GW77" s="189"/>
      <c r="GX77" s="519"/>
      <c r="GY77" s="45"/>
    </row>
    <row r="78" spans="1:207" ht="2.4" customHeight="1" x14ac:dyDescent="0.2">
      <c r="D78" s="497"/>
      <c r="E78" s="186"/>
      <c r="F78" s="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8"/>
      <c r="BA78" s="437"/>
      <c r="BB78" s="437"/>
      <c r="BC78" s="393" t="s">
        <v>129</v>
      </c>
      <c r="BD78" s="394"/>
      <c r="BE78" s="394"/>
      <c r="BF78" s="394"/>
      <c r="BG78" s="394"/>
      <c r="BH78" s="394"/>
      <c r="BI78" s="394"/>
      <c r="BJ78" s="394"/>
      <c r="BK78" s="394"/>
      <c r="BL78" s="394"/>
      <c r="BM78" s="394"/>
      <c r="BN78" s="394"/>
      <c r="BO78" s="394"/>
      <c r="BP78" s="394"/>
      <c r="BQ78" s="394"/>
      <c r="BR78" s="394"/>
      <c r="BS78" s="394"/>
      <c r="BT78" s="394"/>
      <c r="BU78" s="394"/>
      <c r="BV78" s="394"/>
      <c r="BW78" s="394"/>
      <c r="BX78" s="394"/>
      <c r="BY78" s="394"/>
      <c r="BZ78" s="394"/>
      <c r="CA78" s="394"/>
      <c r="CB78" s="394"/>
      <c r="CC78" s="394"/>
      <c r="CD78" s="394"/>
      <c r="CE78" s="394"/>
      <c r="CF78" s="394"/>
      <c r="CG78" s="394"/>
      <c r="CH78" s="394"/>
      <c r="CI78" s="394"/>
      <c r="CJ78" s="394"/>
      <c r="CK78" s="394"/>
      <c r="CL78" s="394"/>
      <c r="CM78" s="394"/>
      <c r="CN78" s="394"/>
      <c r="CO78" s="394"/>
      <c r="CP78" s="394"/>
      <c r="CQ78" s="394"/>
      <c r="CR78" s="394"/>
      <c r="CS78" s="394"/>
      <c r="CT78" s="394"/>
      <c r="CU78" s="394"/>
      <c r="CV78" s="394"/>
      <c r="CW78" s="394"/>
      <c r="CX78" s="394"/>
      <c r="CY78" s="394"/>
      <c r="CZ78" s="394"/>
      <c r="DA78" s="394"/>
      <c r="DB78" s="394"/>
      <c r="DC78" s="394"/>
      <c r="DD78" s="394"/>
      <c r="DE78" s="394"/>
      <c r="DF78" s="394"/>
      <c r="DG78" s="394"/>
      <c r="DH78" s="394"/>
      <c r="DI78" s="394"/>
      <c r="DJ78" s="394"/>
      <c r="DK78" s="394"/>
      <c r="DL78" s="394"/>
      <c r="DM78" s="394"/>
      <c r="DN78" s="394"/>
      <c r="DO78" s="394"/>
      <c r="DP78" s="394"/>
      <c r="DQ78" s="394"/>
      <c r="DR78" s="394"/>
      <c r="DS78" s="394"/>
      <c r="DT78" s="394"/>
      <c r="DU78" s="394"/>
      <c r="DV78" s="394"/>
      <c r="DW78" s="394"/>
      <c r="DX78" s="394"/>
      <c r="DY78" s="394"/>
      <c r="DZ78" s="394"/>
      <c r="EA78" s="394"/>
      <c r="EB78" s="394"/>
      <c r="EC78" s="394"/>
      <c r="ED78" s="394"/>
      <c r="EE78" s="394"/>
      <c r="EF78" s="394"/>
      <c r="EG78" s="394"/>
      <c r="EH78" s="394"/>
      <c r="EI78" s="394"/>
      <c r="EJ78" s="394"/>
      <c r="EK78" s="394"/>
      <c r="EL78" s="394"/>
      <c r="EM78" s="394"/>
      <c r="EN78" s="395"/>
      <c r="EO78" s="515"/>
      <c r="EP78" s="515"/>
      <c r="EQ78" s="161"/>
      <c r="ER78" s="161"/>
      <c r="ES78" s="370"/>
      <c r="ET78" s="370"/>
      <c r="EU78" s="370"/>
      <c r="EV78" s="370"/>
      <c r="EW78" s="370"/>
      <c r="EX78" s="370"/>
      <c r="EY78" s="370"/>
      <c r="EZ78" s="370"/>
      <c r="FA78" s="370"/>
      <c r="FB78" s="370"/>
      <c r="FC78" s="370"/>
      <c r="FD78" s="370"/>
      <c r="FE78" s="370"/>
      <c r="FF78" s="370"/>
      <c r="FG78" s="370"/>
      <c r="FH78" s="370"/>
      <c r="FI78" s="370"/>
      <c r="FJ78" s="370"/>
      <c r="FK78" s="370"/>
      <c r="FL78" s="370"/>
      <c r="FM78" s="370"/>
      <c r="FN78" s="370"/>
      <c r="FO78" s="370"/>
      <c r="FP78" s="370"/>
      <c r="FQ78" s="370"/>
      <c r="FR78" s="357"/>
      <c r="FS78" s="161"/>
      <c r="FT78" s="161"/>
      <c r="FU78" s="161"/>
      <c r="FV78" s="406"/>
      <c r="FW78" s="161"/>
      <c r="FX78" s="161"/>
      <c r="FY78" s="425"/>
      <c r="FZ78" s="425"/>
      <c r="GA78" s="425"/>
      <c r="GB78" s="425"/>
      <c r="GC78" s="425"/>
      <c r="GD78" s="425"/>
      <c r="GE78" s="425"/>
      <c r="GF78" s="425"/>
      <c r="GG78" s="425"/>
      <c r="GH78" s="425"/>
      <c r="GI78" s="425"/>
      <c r="GJ78" s="425"/>
      <c r="GK78" s="425"/>
      <c r="GL78" s="425"/>
      <c r="GM78" s="425"/>
      <c r="GN78" s="425"/>
      <c r="GO78" s="425"/>
      <c r="GP78" s="425"/>
      <c r="GQ78" s="224"/>
      <c r="GR78" s="225"/>
      <c r="GS78" s="226"/>
      <c r="GT78" s="161"/>
      <c r="GU78" s="161"/>
      <c r="GV78" s="161"/>
      <c r="GW78" s="189"/>
      <c r="GX78" s="519"/>
      <c r="GY78" s="45"/>
    </row>
    <row r="79" spans="1:207" ht="2.4" customHeight="1" x14ac:dyDescent="0.2">
      <c r="D79" s="497"/>
      <c r="E79" s="186"/>
      <c r="F79" s="17"/>
      <c r="G79" s="361" t="s">
        <v>130</v>
      </c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3"/>
      <c r="U79" s="71"/>
      <c r="V79" s="361" t="s">
        <v>131</v>
      </c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3"/>
      <c r="AJ79" s="71"/>
      <c r="AK79" s="361" t="s">
        <v>132</v>
      </c>
      <c r="AL79" s="362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362"/>
      <c r="AY79" s="363"/>
      <c r="AZ79" s="165"/>
      <c r="BA79" s="437"/>
      <c r="BB79" s="437"/>
      <c r="BC79" s="393"/>
      <c r="BD79" s="394"/>
      <c r="BE79" s="394"/>
      <c r="BF79" s="394"/>
      <c r="BG79" s="394"/>
      <c r="BH79" s="394"/>
      <c r="BI79" s="394"/>
      <c r="BJ79" s="394"/>
      <c r="BK79" s="394"/>
      <c r="BL79" s="394"/>
      <c r="BM79" s="394"/>
      <c r="BN79" s="394"/>
      <c r="BO79" s="394"/>
      <c r="BP79" s="394"/>
      <c r="BQ79" s="394"/>
      <c r="BR79" s="394"/>
      <c r="BS79" s="394"/>
      <c r="BT79" s="394"/>
      <c r="BU79" s="394"/>
      <c r="BV79" s="394"/>
      <c r="BW79" s="394"/>
      <c r="BX79" s="394"/>
      <c r="BY79" s="394"/>
      <c r="BZ79" s="394"/>
      <c r="CA79" s="394"/>
      <c r="CB79" s="394"/>
      <c r="CC79" s="394"/>
      <c r="CD79" s="394"/>
      <c r="CE79" s="394"/>
      <c r="CF79" s="394"/>
      <c r="CG79" s="394"/>
      <c r="CH79" s="394"/>
      <c r="CI79" s="394"/>
      <c r="CJ79" s="394"/>
      <c r="CK79" s="394"/>
      <c r="CL79" s="394"/>
      <c r="CM79" s="394"/>
      <c r="CN79" s="394"/>
      <c r="CO79" s="394"/>
      <c r="CP79" s="394"/>
      <c r="CQ79" s="394"/>
      <c r="CR79" s="394"/>
      <c r="CS79" s="394"/>
      <c r="CT79" s="394"/>
      <c r="CU79" s="394"/>
      <c r="CV79" s="394"/>
      <c r="CW79" s="394"/>
      <c r="CX79" s="394"/>
      <c r="CY79" s="394"/>
      <c r="CZ79" s="394"/>
      <c r="DA79" s="394"/>
      <c r="DB79" s="394"/>
      <c r="DC79" s="394"/>
      <c r="DD79" s="394"/>
      <c r="DE79" s="394"/>
      <c r="DF79" s="394"/>
      <c r="DG79" s="394"/>
      <c r="DH79" s="394"/>
      <c r="DI79" s="394"/>
      <c r="DJ79" s="394"/>
      <c r="DK79" s="394"/>
      <c r="DL79" s="394"/>
      <c r="DM79" s="394"/>
      <c r="DN79" s="394"/>
      <c r="DO79" s="394"/>
      <c r="DP79" s="394"/>
      <c r="DQ79" s="394"/>
      <c r="DR79" s="394"/>
      <c r="DS79" s="394"/>
      <c r="DT79" s="394"/>
      <c r="DU79" s="394"/>
      <c r="DV79" s="394"/>
      <c r="DW79" s="394"/>
      <c r="DX79" s="394"/>
      <c r="DY79" s="394"/>
      <c r="DZ79" s="394"/>
      <c r="EA79" s="394"/>
      <c r="EB79" s="394"/>
      <c r="EC79" s="394"/>
      <c r="ED79" s="394"/>
      <c r="EE79" s="394"/>
      <c r="EF79" s="394"/>
      <c r="EG79" s="394"/>
      <c r="EH79" s="394"/>
      <c r="EI79" s="394"/>
      <c r="EJ79" s="394"/>
      <c r="EK79" s="394"/>
      <c r="EL79" s="394"/>
      <c r="EM79" s="394"/>
      <c r="EN79" s="395"/>
      <c r="EO79" s="515"/>
      <c r="EP79" s="515"/>
      <c r="EQ79" s="161"/>
      <c r="ER79" s="161"/>
      <c r="ES79" s="370"/>
      <c r="ET79" s="370"/>
      <c r="EU79" s="370"/>
      <c r="EV79" s="370"/>
      <c r="EW79" s="370"/>
      <c r="EX79" s="370"/>
      <c r="EY79" s="370"/>
      <c r="EZ79" s="370"/>
      <c r="FA79" s="370"/>
      <c r="FB79" s="370"/>
      <c r="FC79" s="370"/>
      <c r="FD79" s="370"/>
      <c r="FE79" s="370"/>
      <c r="FF79" s="370"/>
      <c r="FG79" s="370"/>
      <c r="FH79" s="370"/>
      <c r="FI79" s="370"/>
      <c r="FJ79" s="370"/>
      <c r="FK79" s="370"/>
      <c r="FL79" s="370"/>
      <c r="FM79" s="370"/>
      <c r="FN79" s="370"/>
      <c r="FO79" s="370"/>
      <c r="FP79" s="370"/>
      <c r="FQ79" s="370"/>
      <c r="FR79" s="357"/>
      <c r="FS79" s="161"/>
      <c r="FT79" s="161"/>
      <c r="FU79" s="161"/>
      <c r="FV79" s="406"/>
      <c r="FW79" s="161"/>
      <c r="FX79" s="161"/>
      <c r="FY79" s="425"/>
      <c r="FZ79" s="425"/>
      <c r="GA79" s="425"/>
      <c r="GB79" s="425"/>
      <c r="GC79" s="425"/>
      <c r="GD79" s="425"/>
      <c r="GE79" s="425"/>
      <c r="GF79" s="425"/>
      <c r="GG79" s="425"/>
      <c r="GH79" s="425"/>
      <c r="GI79" s="425"/>
      <c r="GJ79" s="425"/>
      <c r="GK79" s="425"/>
      <c r="GL79" s="425"/>
      <c r="GM79" s="425"/>
      <c r="GN79" s="425"/>
      <c r="GO79" s="425"/>
      <c r="GP79" s="425"/>
      <c r="GQ79" s="227"/>
      <c r="GR79" s="228"/>
      <c r="GS79" s="229"/>
      <c r="GT79" s="161"/>
      <c r="GU79" s="161"/>
      <c r="GV79" s="161"/>
      <c r="GW79" s="189"/>
      <c r="GX79" s="519"/>
      <c r="GY79" s="45"/>
    </row>
    <row r="80" spans="1:207" ht="2.4" customHeight="1" x14ac:dyDescent="0.2">
      <c r="D80" s="497"/>
      <c r="E80" s="186"/>
      <c r="F80" s="17"/>
      <c r="G80" s="364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6"/>
      <c r="U80" s="161"/>
      <c r="V80" s="364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6"/>
      <c r="AJ80" s="161"/>
      <c r="AK80" s="364"/>
      <c r="AL80" s="365"/>
      <c r="AM80" s="365"/>
      <c r="AN80" s="365"/>
      <c r="AO80" s="365"/>
      <c r="AP80" s="365"/>
      <c r="AQ80" s="365"/>
      <c r="AR80" s="365"/>
      <c r="AS80" s="365"/>
      <c r="AT80" s="365"/>
      <c r="AU80" s="365"/>
      <c r="AV80" s="365"/>
      <c r="AW80" s="365"/>
      <c r="AX80" s="365"/>
      <c r="AY80" s="366"/>
      <c r="AZ80" s="165"/>
      <c r="BA80" s="437"/>
      <c r="BB80" s="437"/>
      <c r="BC80" s="393"/>
      <c r="BD80" s="394"/>
      <c r="BE80" s="394"/>
      <c r="BF80" s="394"/>
      <c r="BG80" s="394"/>
      <c r="BH80" s="394"/>
      <c r="BI80" s="394"/>
      <c r="BJ80" s="394"/>
      <c r="BK80" s="394"/>
      <c r="BL80" s="394"/>
      <c r="BM80" s="394"/>
      <c r="BN80" s="394"/>
      <c r="BO80" s="394"/>
      <c r="BP80" s="394"/>
      <c r="BQ80" s="394"/>
      <c r="BR80" s="394"/>
      <c r="BS80" s="394"/>
      <c r="BT80" s="394"/>
      <c r="BU80" s="394"/>
      <c r="BV80" s="394"/>
      <c r="BW80" s="394"/>
      <c r="BX80" s="394"/>
      <c r="BY80" s="394"/>
      <c r="BZ80" s="394"/>
      <c r="CA80" s="394"/>
      <c r="CB80" s="394"/>
      <c r="CC80" s="394"/>
      <c r="CD80" s="394"/>
      <c r="CE80" s="394"/>
      <c r="CF80" s="394"/>
      <c r="CG80" s="394"/>
      <c r="CH80" s="394"/>
      <c r="CI80" s="394"/>
      <c r="CJ80" s="394"/>
      <c r="CK80" s="394"/>
      <c r="CL80" s="394"/>
      <c r="CM80" s="394"/>
      <c r="CN80" s="394"/>
      <c r="CO80" s="394"/>
      <c r="CP80" s="394"/>
      <c r="CQ80" s="394"/>
      <c r="CR80" s="394"/>
      <c r="CS80" s="394"/>
      <c r="CT80" s="394"/>
      <c r="CU80" s="394"/>
      <c r="CV80" s="394"/>
      <c r="CW80" s="394"/>
      <c r="CX80" s="394"/>
      <c r="CY80" s="394"/>
      <c r="CZ80" s="394"/>
      <c r="DA80" s="394"/>
      <c r="DB80" s="394"/>
      <c r="DC80" s="394"/>
      <c r="DD80" s="394"/>
      <c r="DE80" s="394"/>
      <c r="DF80" s="394"/>
      <c r="DG80" s="394"/>
      <c r="DH80" s="394"/>
      <c r="DI80" s="394"/>
      <c r="DJ80" s="394"/>
      <c r="DK80" s="394"/>
      <c r="DL80" s="394"/>
      <c r="DM80" s="394"/>
      <c r="DN80" s="394"/>
      <c r="DO80" s="394"/>
      <c r="DP80" s="394"/>
      <c r="DQ80" s="394"/>
      <c r="DR80" s="394"/>
      <c r="DS80" s="394"/>
      <c r="DT80" s="394"/>
      <c r="DU80" s="394"/>
      <c r="DV80" s="394"/>
      <c r="DW80" s="394"/>
      <c r="DX80" s="394"/>
      <c r="DY80" s="394"/>
      <c r="DZ80" s="394"/>
      <c r="EA80" s="394"/>
      <c r="EB80" s="394"/>
      <c r="EC80" s="394"/>
      <c r="ED80" s="394"/>
      <c r="EE80" s="394"/>
      <c r="EF80" s="394"/>
      <c r="EG80" s="394"/>
      <c r="EH80" s="394"/>
      <c r="EI80" s="394"/>
      <c r="EJ80" s="394"/>
      <c r="EK80" s="394"/>
      <c r="EL80" s="394"/>
      <c r="EM80" s="394"/>
      <c r="EN80" s="395"/>
      <c r="EO80" s="515"/>
      <c r="EP80" s="515"/>
      <c r="EQ80" s="161"/>
      <c r="ER80" s="161"/>
      <c r="ES80" s="370" t="s">
        <v>133</v>
      </c>
      <c r="ET80" s="370"/>
      <c r="EU80" s="370"/>
      <c r="EV80" s="370"/>
      <c r="EW80" s="370"/>
      <c r="EX80" s="370"/>
      <c r="EY80" s="370"/>
      <c r="EZ80" s="370"/>
      <c r="FA80" s="370"/>
      <c r="FB80" s="370"/>
      <c r="FC80" s="370"/>
      <c r="FD80" s="370"/>
      <c r="FE80" s="370"/>
      <c r="FF80" s="370"/>
      <c r="FG80" s="370"/>
      <c r="FH80" s="370"/>
      <c r="FI80" s="370"/>
      <c r="FJ80" s="370"/>
      <c r="FK80" s="370"/>
      <c r="FL80" s="370"/>
      <c r="FM80" s="370"/>
      <c r="FN80" s="370"/>
      <c r="FO80" s="370"/>
      <c r="FP80" s="370"/>
      <c r="FQ80" s="370"/>
      <c r="FR80" s="357"/>
      <c r="FS80" s="161"/>
      <c r="FT80" s="161"/>
      <c r="FU80" s="161"/>
      <c r="FV80" s="406"/>
      <c r="FW80" s="161"/>
      <c r="FX80" s="161"/>
      <c r="FY80" s="370" t="s">
        <v>134</v>
      </c>
      <c r="FZ80" s="370"/>
      <c r="GA80" s="370"/>
      <c r="GB80" s="370"/>
      <c r="GC80" s="370"/>
      <c r="GD80" s="370"/>
      <c r="GE80" s="370"/>
      <c r="GF80" s="370"/>
      <c r="GG80" s="370"/>
      <c r="GH80" s="370"/>
      <c r="GI80" s="370"/>
      <c r="GJ80" s="370"/>
      <c r="GK80" s="370"/>
      <c r="GL80" s="370"/>
      <c r="GM80" s="370"/>
      <c r="GN80" s="370"/>
      <c r="GO80" s="370"/>
      <c r="GP80" s="370"/>
      <c r="GQ80" s="221"/>
      <c r="GR80" s="222"/>
      <c r="GS80" s="223"/>
      <c r="GT80" s="161"/>
      <c r="GU80" s="161"/>
      <c r="GV80" s="161"/>
      <c r="GW80" s="189"/>
      <c r="GX80" s="519"/>
      <c r="GY80" s="45"/>
    </row>
    <row r="81" spans="4:207" ht="2.4" customHeight="1" x14ac:dyDescent="0.2">
      <c r="D81" s="497"/>
      <c r="E81" s="186"/>
      <c r="F81" s="17"/>
      <c r="G81" s="364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6"/>
      <c r="U81" s="161"/>
      <c r="V81" s="364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6"/>
      <c r="AJ81" s="161"/>
      <c r="AK81" s="364"/>
      <c r="AL81" s="365"/>
      <c r="AM81" s="365"/>
      <c r="AN81" s="365"/>
      <c r="AO81" s="365"/>
      <c r="AP81" s="365"/>
      <c r="AQ81" s="365"/>
      <c r="AR81" s="365"/>
      <c r="AS81" s="365"/>
      <c r="AT81" s="365"/>
      <c r="AU81" s="365"/>
      <c r="AV81" s="365"/>
      <c r="AW81" s="365"/>
      <c r="AX81" s="365"/>
      <c r="AY81" s="366"/>
      <c r="AZ81" s="165"/>
      <c r="BA81" s="437"/>
      <c r="BB81" s="437"/>
      <c r="BC81" s="393"/>
      <c r="BD81" s="394"/>
      <c r="BE81" s="394"/>
      <c r="BF81" s="394"/>
      <c r="BG81" s="394"/>
      <c r="BH81" s="394"/>
      <c r="BI81" s="394"/>
      <c r="BJ81" s="394"/>
      <c r="BK81" s="394"/>
      <c r="BL81" s="394"/>
      <c r="BM81" s="394"/>
      <c r="BN81" s="394"/>
      <c r="BO81" s="394"/>
      <c r="BP81" s="394"/>
      <c r="BQ81" s="394"/>
      <c r="BR81" s="394"/>
      <c r="BS81" s="394"/>
      <c r="BT81" s="394"/>
      <c r="BU81" s="394"/>
      <c r="BV81" s="394"/>
      <c r="BW81" s="394"/>
      <c r="BX81" s="394"/>
      <c r="BY81" s="394"/>
      <c r="BZ81" s="394"/>
      <c r="CA81" s="394"/>
      <c r="CB81" s="394"/>
      <c r="CC81" s="394"/>
      <c r="CD81" s="394"/>
      <c r="CE81" s="394"/>
      <c r="CF81" s="394"/>
      <c r="CG81" s="394"/>
      <c r="CH81" s="394"/>
      <c r="CI81" s="394"/>
      <c r="CJ81" s="394"/>
      <c r="CK81" s="394"/>
      <c r="CL81" s="394"/>
      <c r="CM81" s="394"/>
      <c r="CN81" s="394"/>
      <c r="CO81" s="394"/>
      <c r="CP81" s="394"/>
      <c r="CQ81" s="394"/>
      <c r="CR81" s="394"/>
      <c r="CS81" s="394"/>
      <c r="CT81" s="394"/>
      <c r="CU81" s="394"/>
      <c r="CV81" s="394"/>
      <c r="CW81" s="394"/>
      <c r="CX81" s="394"/>
      <c r="CY81" s="394"/>
      <c r="CZ81" s="394"/>
      <c r="DA81" s="394"/>
      <c r="DB81" s="394"/>
      <c r="DC81" s="394"/>
      <c r="DD81" s="394"/>
      <c r="DE81" s="394"/>
      <c r="DF81" s="394"/>
      <c r="DG81" s="394"/>
      <c r="DH81" s="394"/>
      <c r="DI81" s="394"/>
      <c r="DJ81" s="394"/>
      <c r="DK81" s="394"/>
      <c r="DL81" s="394"/>
      <c r="DM81" s="394"/>
      <c r="DN81" s="394"/>
      <c r="DO81" s="394"/>
      <c r="DP81" s="394"/>
      <c r="DQ81" s="394"/>
      <c r="DR81" s="394"/>
      <c r="DS81" s="394"/>
      <c r="DT81" s="394"/>
      <c r="DU81" s="394"/>
      <c r="DV81" s="394"/>
      <c r="DW81" s="394"/>
      <c r="DX81" s="394"/>
      <c r="DY81" s="394"/>
      <c r="DZ81" s="394"/>
      <c r="EA81" s="394"/>
      <c r="EB81" s="394"/>
      <c r="EC81" s="394"/>
      <c r="ED81" s="394"/>
      <c r="EE81" s="394"/>
      <c r="EF81" s="394"/>
      <c r="EG81" s="394"/>
      <c r="EH81" s="394"/>
      <c r="EI81" s="394"/>
      <c r="EJ81" s="394"/>
      <c r="EK81" s="394"/>
      <c r="EL81" s="394"/>
      <c r="EM81" s="394"/>
      <c r="EN81" s="395"/>
      <c r="EO81" s="515"/>
      <c r="EP81" s="515"/>
      <c r="EQ81" s="161"/>
      <c r="ER81" s="161"/>
      <c r="ES81" s="370"/>
      <c r="ET81" s="370"/>
      <c r="EU81" s="370"/>
      <c r="EV81" s="370"/>
      <c r="EW81" s="370"/>
      <c r="EX81" s="370"/>
      <c r="EY81" s="370"/>
      <c r="EZ81" s="370"/>
      <c r="FA81" s="370"/>
      <c r="FB81" s="370"/>
      <c r="FC81" s="370"/>
      <c r="FD81" s="370"/>
      <c r="FE81" s="370"/>
      <c r="FF81" s="370"/>
      <c r="FG81" s="370"/>
      <c r="FH81" s="370"/>
      <c r="FI81" s="370"/>
      <c r="FJ81" s="370"/>
      <c r="FK81" s="370"/>
      <c r="FL81" s="370"/>
      <c r="FM81" s="370"/>
      <c r="FN81" s="370"/>
      <c r="FO81" s="370"/>
      <c r="FP81" s="370"/>
      <c r="FQ81" s="370"/>
      <c r="FR81" s="357"/>
      <c r="FS81" s="161"/>
      <c r="FT81" s="161"/>
      <c r="FU81" s="161"/>
      <c r="FV81" s="406"/>
      <c r="FW81" s="161"/>
      <c r="FX81" s="161"/>
      <c r="FY81" s="370"/>
      <c r="FZ81" s="370"/>
      <c r="GA81" s="370"/>
      <c r="GB81" s="370"/>
      <c r="GC81" s="370"/>
      <c r="GD81" s="370"/>
      <c r="GE81" s="370"/>
      <c r="GF81" s="370"/>
      <c r="GG81" s="370"/>
      <c r="GH81" s="370"/>
      <c r="GI81" s="370"/>
      <c r="GJ81" s="370"/>
      <c r="GK81" s="370"/>
      <c r="GL81" s="370"/>
      <c r="GM81" s="370"/>
      <c r="GN81" s="370"/>
      <c r="GO81" s="370"/>
      <c r="GP81" s="370"/>
      <c r="GQ81" s="224"/>
      <c r="GR81" s="225"/>
      <c r="GS81" s="226"/>
      <c r="GT81" s="161"/>
      <c r="GU81" s="161"/>
      <c r="GV81" s="161"/>
      <c r="GW81" s="189"/>
      <c r="GX81" s="519"/>
      <c r="GY81" s="45"/>
    </row>
    <row r="82" spans="4:207" ht="2.4" customHeight="1" x14ac:dyDescent="0.2">
      <c r="D82" s="497"/>
      <c r="E82" s="186"/>
      <c r="F82" s="17"/>
      <c r="G82" s="367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9"/>
      <c r="U82" s="161"/>
      <c r="V82" s="367"/>
      <c r="W82" s="368"/>
      <c r="X82" s="368"/>
      <c r="Y82" s="368"/>
      <c r="Z82" s="368"/>
      <c r="AA82" s="368"/>
      <c r="AB82" s="368"/>
      <c r="AC82" s="368"/>
      <c r="AD82" s="368"/>
      <c r="AE82" s="368"/>
      <c r="AF82" s="368"/>
      <c r="AG82" s="368"/>
      <c r="AH82" s="368"/>
      <c r="AI82" s="369"/>
      <c r="AJ82" s="151"/>
      <c r="AK82" s="367"/>
      <c r="AL82" s="368"/>
      <c r="AM82" s="368"/>
      <c r="AN82" s="368"/>
      <c r="AO82" s="368"/>
      <c r="AP82" s="368"/>
      <c r="AQ82" s="368"/>
      <c r="AR82" s="368"/>
      <c r="AS82" s="368"/>
      <c r="AT82" s="368"/>
      <c r="AU82" s="368"/>
      <c r="AV82" s="368"/>
      <c r="AW82" s="368"/>
      <c r="AX82" s="368"/>
      <c r="AY82" s="369"/>
      <c r="AZ82" s="152"/>
      <c r="BA82" s="437"/>
      <c r="BB82" s="437"/>
      <c r="BC82" s="81"/>
      <c r="BD82" s="80"/>
      <c r="BE82" s="380" t="s">
        <v>135</v>
      </c>
      <c r="BF82" s="381"/>
      <c r="BG82" s="381"/>
      <c r="BH82" s="381"/>
      <c r="BI82" s="381"/>
      <c r="BJ82" s="381"/>
      <c r="BK82" s="381"/>
      <c r="BL82" s="381"/>
      <c r="BM82" s="381"/>
      <c r="BN82" s="381"/>
      <c r="BO82" s="381"/>
      <c r="BP82" s="381"/>
      <c r="BQ82" s="381"/>
      <c r="BR82" s="381"/>
      <c r="BS82" s="381"/>
      <c r="BT82" s="381"/>
      <c r="BU82" s="381"/>
      <c r="BV82" s="381"/>
      <c r="BW82" s="381"/>
      <c r="BX82" s="381"/>
      <c r="BY82" s="381"/>
      <c r="BZ82" s="381"/>
      <c r="CA82" s="381"/>
      <c r="CB82" s="381"/>
      <c r="CC82" s="381"/>
      <c r="CD82" s="381"/>
      <c r="CE82" s="381"/>
      <c r="CF82" s="381"/>
      <c r="CG82" s="382"/>
      <c r="CH82" s="221" t="s">
        <v>110</v>
      </c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3"/>
      <c r="CU82" s="221"/>
      <c r="CV82" s="222"/>
      <c r="CW82" s="223"/>
      <c r="CX82" s="230" t="s">
        <v>111</v>
      </c>
      <c r="CY82" s="231"/>
      <c r="CZ82" s="231"/>
      <c r="DA82" s="231"/>
      <c r="DB82" s="231"/>
      <c r="DC82" s="231"/>
      <c r="DD82" s="231"/>
      <c r="DE82" s="231"/>
      <c r="DF82" s="231"/>
      <c r="DG82" s="231"/>
      <c r="DH82" s="231"/>
      <c r="DI82" s="231"/>
      <c r="DJ82" s="231"/>
      <c r="DK82" s="231"/>
      <c r="DL82" s="231"/>
      <c r="DM82" s="232"/>
      <c r="DN82" s="221"/>
      <c r="DO82" s="222"/>
      <c r="DP82" s="223"/>
      <c r="DQ82" s="221" t="s">
        <v>112</v>
      </c>
      <c r="DR82" s="222"/>
      <c r="DS82" s="222"/>
      <c r="DT82" s="222"/>
      <c r="DU82" s="222"/>
      <c r="DV82" s="222"/>
      <c r="DW82" s="222"/>
      <c r="DX82" s="222"/>
      <c r="DY82" s="222"/>
      <c r="DZ82" s="222"/>
      <c r="EA82" s="222"/>
      <c r="EB82" s="222"/>
      <c r="EC82" s="222"/>
      <c r="ED82" s="222"/>
      <c r="EE82" s="222"/>
      <c r="EF82" s="222"/>
      <c r="EG82" s="222"/>
      <c r="EH82" s="222"/>
      <c r="EI82" s="223"/>
      <c r="EJ82" s="221"/>
      <c r="EK82" s="222"/>
      <c r="EL82" s="223"/>
      <c r="EM82" s="167"/>
      <c r="EN82" s="168"/>
      <c r="EO82" s="515"/>
      <c r="EP82" s="515"/>
      <c r="EQ82" s="161"/>
      <c r="ER82" s="161"/>
      <c r="ES82" s="370"/>
      <c r="ET82" s="370"/>
      <c r="EU82" s="370"/>
      <c r="EV82" s="370"/>
      <c r="EW82" s="370"/>
      <c r="EX82" s="370"/>
      <c r="EY82" s="370"/>
      <c r="EZ82" s="370"/>
      <c r="FA82" s="370"/>
      <c r="FB82" s="370"/>
      <c r="FC82" s="370"/>
      <c r="FD82" s="370"/>
      <c r="FE82" s="370"/>
      <c r="FF82" s="370"/>
      <c r="FG82" s="370"/>
      <c r="FH82" s="370"/>
      <c r="FI82" s="370"/>
      <c r="FJ82" s="370"/>
      <c r="FK82" s="370"/>
      <c r="FL82" s="370"/>
      <c r="FM82" s="370"/>
      <c r="FN82" s="370"/>
      <c r="FO82" s="370"/>
      <c r="FP82" s="370"/>
      <c r="FQ82" s="370"/>
      <c r="FR82" s="357"/>
      <c r="FS82" s="161"/>
      <c r="FT82" s="161"/>
      <c r="FU82" s="161"/>
      <c r="FV82" s="406"/>
      <c r="FW82" s="161"/>
      <c r="FX82" s="161"/>
      <c r="FY82" s="370"/>
      <c r="FZ82" s="370"/>
      <c r="GA82" s="370"/>
      <c r="GB82" s="370"/>
      <c r="GC82" s="370"/>
      <c r="GD82" s="370"/>
      <c r="GE82" s="370"/>
      <c r="GF82" s="370"/>
      <c r="GG82" s="370"/>
      <c r="GH82" s="370"/>
      <c r="GI82" s="370"/>
      <c r="GJ82" s="370"/>
      <c r="GK82" s="370"/>
      <c r="GL82" s="370"/>
      <c r="GM82" s="370"/>
      <c r="GN82" s="370"/>
      <c r="GO82" s="370"/>
      <c r="GP82" s="370"/>
      <c r="GQ82" s="224"/>
      <c r="GR82" s="225"/>
      <c r="GS82" s="226"/>
      <c r="GT82" s="161"/>
      <c r="GU82" s="161"/>
      <c r="GV82" s="161"/>
      <c r="GW82" s="189"/>
      <c r="GX82" s="519"/>
      <c r="GY82" s="45"/>
    </row>
    <row r="83" spans="4:207" ht="2.4" customHeight="1" x14ac:dyDescent="0.2">
      <c r="D83" s="497"/>
      <c r="E83" s="186"/>
      <c r="F83" s="17"/>
      <c r="G83" s="158"/>
      <c r="H83" s="159"/>
      <c r="I83" s="159"/>
      <c r="J83" s="159"/>
      <c r="K83" s="159"/>
      <c r="L83" s="159"/>
      <c r="M83" s="159"/>
      <c r="N83" s="159"/>
      <c r="O83" s="159"/>
      <c r="P83" s="159"/>
      <c r="Q83" s="164"/>
      <c r="R83" s="304">
        <v>1</v>
      </c>
      <c r="S83" s="305"/>
      <c r="T83" s="306"/>
      <c r="U83" s="161"/>
      <c r="V83" s="158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64"/>
      <c r="AH83" s="221">
        <v>3</v>
      </c>
      <c r="AI83" s="223"/>
      <c r="AJ83" s="151"/>
      <c r="AK83" s="158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59"/>
      <c r="AW83" s="164"/>
      <c r="AX83" s="221">
        <v>3</v>
      </c>
      <c r="AY83" s="223"/>
      <c r="AZ83" s="152"/>
      <c r="BA83" s="437"/>
      <c r="BB83" s="437"/>
      <c r="BC83" s="77"/>
      <c r="BD83" s="78"/>
      <c r="BE83" s="383"/>
      <c r="BF83" s="384"/>
      <c r="BG83" s="384"/>
      <c r="BH83" s="384"/>
      <c r="BI83" s="384"/>
      <c r="BJ83" s="384"/>
      <c r="BK83" s="384"/>
      <c r="BL83" s="384"/>
      <c r="BM83" s="384"/>
      <c r="BN83" s="384"/>
      <c r="BO83" s="384"/>
      <c r="BP83" s="384"/>
      <c r="BQ83" s="384"/>
      <c r="BR83" s="384"/>
      <c r="BS83" s="384"/>
      <c r="BT83" s="384"/>
      <c r="BU83" s="384"/>
      <c r="BV83" s="384"/>
      <c r="BW83" s="384"/>
      <c r="BX83" s="384"/>
      <c r="BY83" s="384"/>
      <c r="BZ83" s="384"/>
      <c r="CA83" s="384"/>
      <c r="CB83" s="384"/>
      <c r="CC83" s="384"/>
      <c r="CD83" s="384"/>
      <c r="CE83" s="384"/>
      <c r="CF83" s="384"/>
      <c r="CG83" s="385"/>
      <c r="CH83" s="224"/>
      <c r="CI83" s="225"/>
      <c r="CJ83" s="225"/>
      <c r="CK83" s="225"/>
      <c r="CL83" s="225"/>
      <c r="CM83" s="225"/>
      <c r="CN83" s="225"/>
      <c r="CO83" s="225"/>
      <c r="CP83" s="225"/>
      <c r="CQ83" s="225"/>
      <c r="CR83" s="225"/>
      <c r="CS83" s="225"/>
      <c r="CT83" s="226"/>
      <c r="CU83" s="224"/>
      <c r="CV83" s="225"/>
      <c r="CW83" s="226"/>
      <c r="CX83" s="233"/>
      <c r="CY83" s="234"/>
      <c r="CZ83" s="234"/>
      <c r="DA83" s="234"/>
      <c r="DB83" s="234"/>
      <c r="DC83" s="234"/>
      <c r="DD83" s="234"/>
      <c r="DE83" s="234"/>
      <c r="DF83" s="234"/>
      <c r="DG83" s="234"/>
      <c r="DH83" s="234"/>
      <c r="DI83" s="234"/>
      <c r="DJ83" s="234"/>
      <c r="DK83" s="234"/>
      <c r="DL83" s="234"/>
      <c r="DM83" s="235"/>
      <c r="DN83" s="224"/>
      <c r="DO83" s="225"/>
      <c r="DP83" s="226"/>
      <c r="DQ83" s="224"/>
      <c r="DR83" s="225"/>
      <c r="DS83" s="225"/>
      <c r="DT83" s="225"/>
      <c r="DU83" s="225"/>
      <c r="DV83" s="225"/>
      <c r="DW83" s="225"/>
      <c r="DX83" s="225"/>
      <c r="DY83" s="225"/>
      <c r="DZ83" s="225"/>
      <c r="EA83" s="225"/>
      <c r="EB83" s="225"/>
      <c r="EC83" s="225"/>
      <c r="ED83" s="225"/>
      <c r="EE83" s="225"/>
      <c r="EF83" s="225"/>
      <c r="EG83" s="225"/>
      <c r="EH83" s="225"/>
      <c r="EI83" s="226"/>
      <c r="EJ83" s="224"/>
      <c r="EK83" s="225"/>
      <c r="EL83" s="226"/>
      <c r="EM83" s="78"/>
      <c r="EN83" s="16"/>
      <c r="EO83" s="515"/>
      <c r="EP83" s="515"/>
      <c r="EQ83" s="161"/>
      <c r="ER83" s="161"/>
      <c r="ES83" s="370"/>
      <c r="ET83" s="370"/>
      <c r="EU83" s="370"/>
      <c r="EV83" s="370"/>
      <c r="EW83" s="370"/>
      <c r="EX83" s="370"/>
      <c r="EY83" s="370"/>
      <c r="EZ83" s="370"/>
      <c r="FA83" s="370"/>
      <c r="FB83" s="370"/>
      <c r="FC83" s="370"/>
      <c r="FD83" s="370"/>
      <c r="FE83" s="370"/>
      <c r="FF83" s="370"/>
      <c r="FG83" s="370"/>
      <c r="FH83" s="370"/>
      <c r="FI83" s="370"/>
      <c r="FJ83" s="370"/>
      <c r="FK83" s="370"/>
      <c r="FL83" s="370"/>
      <c r="FM83" s="370"/>
      <c r="FN83" s="370"/>
      <c r="FO83" s="370"/>
      <c r="FP83" s="370"/>
      <c r="FQ83" s="370"/>
      <c r="FR83" s="357"/>
      <c r="FS83" s="161"/>
      <c r="FT83" s="161"/>
      <c r="FU83" s="161"/>
      <c r="FV83" s="406"/>
      <c r="FW83" s="161"/>
      <c r="FX83" s="161"/>
      <c r="FY83" s="370"/>
      <c r="FZ83" s="370"/>
      <c r="GA83" s="370"/>
      <c r="GB83" s="370"/>
      <c r="GC83" s="370"/>
      <c r="GD83" s="370"/>
      <c r="GE83" s="370"/>
      <c r="GF83" s="370"/>
      <c r="GG83" s="370"/>
      <c r="GH83" s="370"/>
      <c r="GI83" s="370"/>
      <c r="GJ83" s="370"/>
      <c r="GK83" s="370"/>
      <c r="GL83" s="370"/>
      <c r="GM83" s="370"/>
      <c r="GN83" s="370"/>
      <c r="GO83" s="370"/>
      <c r="GP83" s="370"/>
      <c r="GQ83" s="224"/>
      <c r="GR83" s="225"/>
      <c r="GS83" s="226"/>
      <c r="GT83" s="161"/>
      <c r="GU83" s="161"/>
      <c r="GV83" s="161"/>
      <c r="GW83" s="189"/>
      <c r="GX83" s="519"/>
      <c r="GY83" s="45"/>
    </row>
    <row r="84" spans="4:207" ht="2.4" customHeight="1" x14ac:dyDescent="0.2">
      <c r="D84" s="497"/>
      <c r="E84" s="186"/>
      <c r="F84" s="17"/>
      <c r="G84" s="160"/>
      <c r="H84" s="161"/>
      <c r="I84" s="161"/>
      <c r="J84" s="161"/>
      <c r="K84" s="161"/>
      <c r="L84" s="161"/>
      <c r="M84" s="161"/>
      <c r="N84" s="161"/>
      <c r="O84" s="161"/>
      <c r="P84" s="161"/>
      <c r="Q84" s="165"/>
      <c r="R84" s="307"/>
      <c r="S84" s="308"/>
      <c r="T84" s="309"/>
      <c r="U84" s="161"/>
      <c r="V84" s="160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5"/>
      <c r="AH84" s="224"/>
      <c r="AI84" s="226"/>
      <c r="AJ84" s="151"/>
      <c r="AK84" s="160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5"/>
      <c r="AX84" s="224"/>
      <c r="AY84" s="226"/>
      <c r="AZ84" s="152"/>
      <c r="BA84" s="437"/>
      <c r="BB84" s="437"/>
      <c r="BC84" s="77"/>
      <c r="BD84" s="78"/>
      <c r="BE84" s="383"/>
      <c r="BF84" s="384"/>
      <c r="BG84" s="384"/>
      <c r="BH84" s="384"/>
      <c r="BI84" s="384"/>
      <c r="BJ84" s="384"/>
      <c r="BK84" s="384"/>
      <c r="BL84" s="384"/>
      <c r="BM84" s="384"/>
      <c r="BN84" s="384"/>
      <c r="BO84" s="384"/>
      <c r="BP84" s="384"/>
      <c r="BQ84" s="384"/>
      <c r="BR84" s="384"/>
      <c r="BS84" s="384"/>
      <c r="BT84" s="384"/>
      <c r="BU84" s="384"/>
      <c r="BV84" s="384"/>
      <c r="BW84" s="384"/>
      <c r="BX84" s="384"/>
      <c r="BY84" s="384"/>
      <c r="BZ84" s="384"/>
      <c r="CA84" s="384"/>
      <c r="CB84" s="384"/>
      <c r="CC84" s="384"/>
      <c r="CD84" s="384"/>
      <c r="CE84" s="384"/>
      <c r="CF84" s="384"/>
      <c r="CG84" s="385"/>
      <c r="CH84" s="224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6"/>
      <c r="CU84" s="224"/>
      <c r="CV84" s="225"/>
      <c r="CW84" s="226"/>
      <c r="CX84" s="233"/>
      <c r="CY84" s="234"/>
      <c r="CZ84" s="234"/>
      <c r="DA84" s="234"/>
      <c r="DB84" s="234"/>
      <c r="DC84" s="234"/>
      <c r="DD84" s="234"/>
      <c r="DE84" s="234"/>
      <c r="DF84" s="234"/>
      <c r="DG84" s="234"/>
      <c r="DH84" s="234"/>
      <c r="DI84" s="234"/>
      <c r="DJ84" s="234"/>
      <c r="DK84" s="234"/>
      <c r="DL84" s="234"/>
      <c r="DM84" s="235"/>
      <c r="DN84" s="224"/>
      <c r="DO84" s="225"/>
      <c r="DP84" s="226"/>
      <c r="DQ84" s="224"/>
      <c r="DR84" s="225"/>
      <c r="DS84" s="225"/>
      <c r="DT84" s="225"/>
      <c r="DU84" s="225"/>
      <c r="DV84" s="225"/>
      <c r="DW84" s="225"/>
      <c r="DX84" s="225"/>
      <c r="DY84" s="225"/>
      <c r="DZ84" s="225"/>
      <c r="EA84" s="225"/>
      <c r="EB84" s="225"/>
      <c r="EC84" s="225"/>
      <c r="ED84" s="225"/>
      <c r="EE84" s="225"/>
      <c r="EF84" s="225"/>
      <c r="EG84" s="225"/>
      <c r="EH84" s="225"/>
      <c r="EI84" s="226"/>
      <c r="EJ84" s="224"/>
      <c r="EK84" s="225"/>
      <c r="EL84" s="226"/>
      <c r="EM84" s="78"/>
      <c r="EN84" s="16"/>
      <c r="EO84" s="515"/>
      <c r="EP84" s="515"/>
      <c r="EQ84" s="161"/>
      <c r="ER84" s="161"/>
      <c r="ES84" s="370"/>
      <c r="ET84" s="370"/>
      <c r="EU84" s="370"/>
      <c r="EV84" s="370"/>
      <c r="EW84" s="370"/>
      <c r="EX84" s="370"/>
      <c r="EY84" s="370"/>
      <c r="EZ84" s="370"/>
      <c r="FA84" s="370"/>
      <c r="FB84" s="370"/>
      <c r="FC84" s="370"/>
      <c r="FD84" s="370"/>
      <c r="FE84" s="370"/>
      <c r="FF84" s="370"/>
      <c r="FG84" s="370"/>
      <c r="FH84" s="370"/>
      <c r="FI84" s="370"/>
      <c r="FJ84" s="370"/>
      <c r="FK84" s="370"/>
      <c r="FL84" s="370"/>
      <c r="FM84" s="370"/>
      <c r="FN84" s="370"/>
      <c r="FO84" s="370"/>
      <c r="FP84" s="370"/>
      <c r="FQ84" s="370"/>
      <c r="FR84" s="357"/>
      <c r="FS84" s="161"/>
      <c r="FT84" s="161"/>
      <c r="FU84" s="161"/>
      <c r="FV84" s="406"/>
      <c r="FW84" s="161"/>
      <c r="FX84" s="161"/>
      <c r="FY84" s="370"/>
      <c r="FZ84" s="370"/>
      <c r="GA84" s="370"/>
      <c r="GB84" s="370"/>
      <c r="GC84" s="370"/>
      <c r="GD84" s="370"/>
      <c r="GE84" s="370"/>
      <c r="GF84" s="370"/>
      <c r="GG84" s="370"/>
      <c r="GH84" s="370"/>
      <c r="GI84" s="370"/>
      <c r="GJ84" s="370"/>
      <c r="GK84" s="370"/>
      <c r="GL84" s="370"/>
      <c r="GM84" s="370"/>
      <c r="GN84" s="370"/>
      <c r="GO84" s="370"/>
      <c r="GP84" s="370"/>
      <c r="GQ84" s="227"/>
      <c r="GR84" s="228"/>
      <c r="GS84" s="229"/>
      <c r="GT84" s="161"/>
      <c r="GU84" s="161"/>
      <c r="GV84" s="161"/>
      <c r="GW84" s="189"/>
      <c r="GX84" s="519"/>
      <c r="GY84" s="45"/>
    </row>
    <row r="85" spans="4:207" ht="2.4" customHeight="1" x14ac:dyDescent="0.2">
      <c r="D85" s="497"/>
      <c r="E85" s="186"/>
      <c r="F85" s="17"/>
      <c r="G85" s="160"/>
      <c r="H85" s="161"/>
      <c r="I85" s="161"/>
      <c r="J85" s="161"/>
      <c r="K85" s="161"/>
      <c r="L85" s="161"/>
      <c r="M85" s="161"/>
      <c r="N85" s="161"/>
      <c r="O85" s="161"/>
      <c r="P85" s="161"/>
      <c r="Q85" s="165"/>
      <c r="R85" s="307"/>
      <c r="S85" s="308"/>
      <c r="T85" s="309"/>
      <c r="U85" s="161"/>
      <c r="V85" s="160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5"/>
      <c r="AH85" s="224"/>
      <c r="AI85" s="226"/>
      <c r="AJ85" s="151"/>
      <c r="AK85" s="160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5"/>
      <c r="AX85" s="224"/>
      <c r="AY85" s="226"/>
      <c r="AZ85" s="152"/>
      <c r="BA85" s="437"/>
      <c r="BB85" s="437"/>
      <c r="BC85" s="77"/>
      <c r="BD85" s="78"/>
      <c r="BE85" s="383"/>
      <c r="BF85" s="384"/>
      <c r="BG85" s="384"/>
      <c r="BH85" s="384"/>
      <c r="BI85" s="384"/>
      <c r="BJ85" s="384"/>
      <c r="BK85" s="384"/>
      <c r="BL85" s="384"/>
      <c r="BM85" s="384"/>
      <c r="BN85" s="384"/>
      <c r="BO85" s="384"/>
      <c r="BP85" s="384"/>
      <c r="BQ85" s="384"/>
      <c r="BR85" s="384"/>
      <c r="BS85" s="384"/>
      <c r="BT85" s="384"/>
      <c r="BU85" s="384"/>
      <c r="BV85" s="384"/>
      <c r="BW85" s="384"/>
      <c r="BX85" s="384"/>
      <c r="BY85" s="384"/>
      <c r="BZ85" s="384"/>
      <c r="CA85" s="384"/>
      <c r="CB85" s="384"/>
      <c r="CC85" s="384"/>
      <c r="CD85" s="384"/>
      <c r="CE85" s="384"/>
      <c r="CF85" s="384"/>
      <c r="CG85" s="385"/>
      <c r="CH85" s="224"/>
      <c r="CI85" s="225"/>
      <c r="CJ85" s="225"/>
      <c r="CK85" s="225"/>
      <c r="CL85" s="225"/>
      <c r="CM85" s="225"/>
      <c r="CN85" s="225"/>
      <c r="CO85" s="225"/>
      <c r="CP85" s="225"/>
      <c r="CQ85" s="225"/>
      <c r="CR85" s="225"/>
      <c r="CS85" s="225"/>
      <c r="CT85" s="226"/>
      <c r="CU85" s="224"/>
      <c r="CV85" s="225"/>
      <c r="CW85" s="226"/>
      <c r="CX85" s="233"/>
      <c r="CY85" s="234"/>
      <c r="CZ85" s="234"/>
      <c r="DA85" s="234"/>
      <c r="DB85" s="234"/>
      <c r="DC85" s="234"/>
      <c r="DD85" s="234"/>
      <c r="DE85" s="234"/>
      <c r="DF85" s="234"/>
      <c r="DG85" s="234"/>
      <c r="DH85" s="234"/>
      <c r="DI85" s="234"/>
      <c r="DJ85" s="234"/>
      <c r="DK85" s="234"/>
      <c r="DL85" s="234"/>
      <c r="DM85" s="235"/>
      <c r="DN85" s="224"/>
      <c r="DO85" s="225"/>
      <c r="DP85" s="226"/>
      <c r="DQ85" s="224"/>
      <c r="DR85" s="225"/>
      <c r="DS85" s="225"/>
      <c r="DT85" s="225"/>
      <c r="DU85" s="225"/>
      <c r="DV85" s="225"/>
      <c r="DW85" s="225"/>
      <c r="DX85" s="225"/>
      <c r="DY85" s="225"/>
      <c r="DZ85" s="225"/>
      <c r="EA85" s="225"/>
      <c r="EB85" s="225"/>
      <c r="EC85" s="225"/>
      <c r="ED85" s="225"/>
      <c r="EE85" s="225"/>
      <c r="EF85" s="225"/>
      <c r="EG85" s="225"/>
      <c r="EH85" s="225"/>
      <c r="EI85" s="226"/>
      <c r="EJ85" s="224"/>
      <c r="EK85" s="225"/>
      <c r="EL85" s="226"/>
      <c r="EM85" s="78"/>
      <c r="EN85" s="16"/>
      <c r="EO85" s="515"/>
      <c r="EP85" s="515"/>
      <c r="EQ85" s="161"/>
      <c r="ER85" s="161"/>
      <c r="ES85" s="370" t="s">
        <v>136</v>
      </c>
      <c r="ET85" s="370"/>
      <c r="EU85" s="370"/>
      <c r="EV85" s="370"/>
      <c r="EW85" s="370"/>
      <c r="EX85" s="370"/>
      <c r="EY85" s="370"/>
      <c r="EZ85" s="370"/>
      <c r="FA85" s="370"/>
      <c r="FB85" s="370"/>
      <c r="FC85" s="370"/>
      <c r="FD85" s="370"/>
      <c r="FE85" s="370"/>
      <c r="FF85" s="370"/>
      <c r="FG85" s="370"/>
      <c r="FH85" s="370"/>
      <c r="FI85" s="370"/>
      <c r="FJ85" s="370"/>
      <c r="FK85" s="370"/>
      <c r="FL85" s="370"/>
      <c r="FM85" s="370"/>
      <c r="FN85" s="370"/>
      <c r="FO85" s="370"/>
      <c r="FP85" s="370"/>
      <c r="FQ85" s="370"/>
      <c r="FR85" s="357"/>
      <c r="FS85" s="161"/>
      <c r="FT85" s="161"/>
      <c r="FU85" s="161"/>
      <c r="FV85" s="406"/>
      <c r="FW85" s="161"/>
      <c r="FX85" s="161"/>
      <c r="FY85" s="230" t="s">
        <v>137</v>
      </c>
      <c r="FZ85" s="231"/>
      <c r="GA85" s="231"/>
      <c r="GB85" s="231"/>
      <c r="GC85" s="231"/>
      <c r="GD85" s="231"/>
      <c r="GE85" s="231"/>
      <c r="GF85" s="231"/>
      <c r="GG85" s="231"/>
      <c r="GH85" s="231"/>
      <c r="GI85" s="231"/>
      <c r="GJ85" s="231"/>
      <c r="GK85" s="231"/>
      <c r="GL85" s="231"/>
      <c r="GM85" s="231"/>
      <c r="GN85" s="231"/>
      <c r="GO85" s="231"/>
      <c r="GP85" s="232"/>
      <c r="GQ85" s="357"/>
      <c r="GR85" s="357"/>
      <c r="GS85" s="357"/>
      <c r="GT85" s="161"/>
      <c r="GU85" s="161"/>
      <c r="GV85" s="161"/>
      <c r="GW85" s="189"/>
      <c r="GX85" s="519"/>
      <c r="GY85" s="45"/>
    </row>
    <row r="86" spans="4:207" ht="2.4" customHeight="1" x14ac:dyDescent="0.2">
      <c r="D86" s="497"/>
      <c r="E86" s="186"/>
      <c r="F86" s="17"/>
      <c r="G86" s="160"/>
      <c r="H86" s="161"/>
      <c r="I86" s="161"/>
      <c r="J86" s="161"/>
      <c r="K86" s="161"/>
      <c r="L86" s="161"/>
      <c r="M86" s="161"/>
      <c r="N86" s="161"/>
      <c r="O86" s="161"/>
      <c r="P86" s="161"/>
      <c r="Q86" s="165"/>
      <c r="R86" s="307"/>
      <c r="S86" s="308"/>
      <c r="T86" s="309"/>
      <c r="U86" s="161"/>
      <c r="V86" s="160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5"/>
      <c r="AH86" s="224"/>
      <c r="AI86" s="226"/>
      <c r="AJ86" s="151"/>
      <c r="AK86" s="160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5"/>
      <c r="AX86" s="224"/>
      <c r="AY86" s="226"/>
      <c r="AZ86" s="152"/>
      <c r="BA86" s="437"/>
      <c r="BB86" s="437"/>
      <c r="BC86" s="77"/>
      <c r="BD86" s="78"/>
      <c r="BE86" s="386"/>
      <c r="BF86" s="387"/>
      <c r="BG86" s="387"/>
      <c r="BH86" s="387"/>
      <c r="BI86" s="387"/>
      <c r="BJ86" s="387"/>
      <c r="BK86" s="387"/>
      <c r="BL86" s="387"/>
      <c r="BM86" s="387"/>
      <c r="BN86" s="387"/>
      <c r="BO86" s="387"/>
      <c r="BP86" s="387"/>
      <c r="BQ86" s="387"/>
      <c r="BR86" s="387"/>
      <c r="BS86" s="387"/>
      <c r="BT86" s="387"/>
      <c r="BU86" s="387"/>
      <c r="BV86" s="387"/>
      <c r="BW86" s="387"/>
      <c r="BX86" s="387"/>
      <c r="BY86" s="387"/>
      <c r="BZ86" s="387"/>
      <c r="CA86" s="387"/>
      <c r="CB86" s="387"/>
      <c r="CC86" s="387"/>
      <c r="CD86" s="387"/>
      <c r="CE86" s="387"/>
      <c r="CF86" s="387"/>
      <c r="CG86" s="388"/>
      <c r="CH86" s="227"/>
      <c r="CI86" s="228"/>
      <c r="CJ86" s="228"/>
      <c r="CK86" s="228"/>
      <c r="CL86" s="228"/>
      <c r="CM86" s="228"/>
      <c r="CN86" s="228"/>
      <c r="CO86" s="228"/>
      <c r="CP86" s="228"/>
      <c r="CQ86" s="228"/>
      <c r="CR86" s="228"/>
      <c r="CS86" s="228"/>
      <c r="CT86" s="229"/>
      <c r="CU86" s="227"/>
      <c r="CV86" s="228"/>
      <c r="CW86" s="229"/>
      <c r="CX86" s="236"/>
      <c r="CY86" s="237"/>
      <c r="CZ86" s="237"/>
      <c r="DA86" s="237"/>
      <c r="DB86" s="237"/>
      <c r="DC86" s="237"/>
      <c r="DD86" s="237"/>
      <c r="DE86" s="237"/>
      <c r="DF86" s="237"/>
      <c r="DG86" s="237"/>
      <c r="DH86" s="237"/>
      <c r="DI86" s="237"/>
      <c r="DJ86" s="237"/>
      <c r="DK86" s="237"/>
      <c r="DL86" s="237"/>
      <c r="DM86" s="238"/>
      <c r="DN86" s="227"/>
      <c r="DO86" s="228"/>
      <c r="DP86" s="229"/>
      <c r="DQ86" s="227"/>
      <c r="DR86" s="228"/>
      <c r="DS86" s="228"/>
      <c r="DT86" s="228"/>
      <c r="DU86" s="228"/>
      <c r="DV86" s="228"/>
      <c r="DW86" s="228"/>
      <c r="DX86" s="228"/>
      <c r="DY86" s="228"/>
      <c r="DZ86" s="228"/>
      <c r="EA86" s="228"/>
      <c r="EB86" s="228"/>
      <c r="EC86" s="228"/>
      <c r="ED86" s="228"/>
      <c r="EE86" s="228"/>
      <c r="EF86" s="228"/>
      <c r="EG86" s="228"/>
      <c r="EH86" s="228"/>
      <c r="EI86" s="229"/>
      <c r="EJ86" s="227"/>
      <c r="EK86" s="228"/>
      <c r="EL86" s="229"/>
      <c r="EM86" s="78"/>
      <c r="EN86" s="16"/>
      <c r="EO86" s="515"/>
      <c r="EP86" s="515"/>
      <c r="EQ86" s="161"/>
      <c r="ER86" s="161"/>
      <c r="ES86" s="370"/>
      <c r="ET86" s="370"/>
      <c r="EU86" s="370"/>
      <c r="EV86" s="370"/>
      <c r="EW86" s="370"/>
      <c r="EX86" s="370"/>
      <c r="EY86" s="370"/>
      <c r="EZ86" s="370"/>
      <c r="FA86" s="370"/>
      <c r="FB86" s="370"/>
      <c r="FC86" s="370"/>
      <c r="FD86" s="370"/>
      <c r="FE86" s="370"/>
      <c r="FF86" s="370"/>
      <c r="FG86" s="370"/>
      <c r="FH86" s="370"/>
      <c r="FI86" s="370"/>
      <c r="FJ86" s="370"/>
      <c r="FK86" s="370"/>
      <c r="FL86" s="370"/>
      <c r="FM86" s="370"/>
      <c r="FN86" s="370"/>
      <c r="FO86" s="370"/>
      <c r="FP86" s="370"/>
      <c r="FQ86" s="370"/>
      <c r="FR86" s="357"/>
      <c r="FS86" s="161"/>
      <c r="FT86" s="161"/>
      <c r="FU86" s="161"/>
      <c r="FV86" s="406"/>
      <c r="FW86" s="161"/>
      <c r="FX86" s="161"/>
      <c r="FY86" s="233"/>
      <c r="FZ86" s="234"/>
      <c r="GA86" s="234"/>
      <c r="GB86" s="234"/>
      <c r="GC86" s="234"/>
      <c r="GD86" s="234"/>
      <c r="GE86" s="234"/>
      <c r="GF86" s="234"/>
      <c r="GG86" s="234"/>
      <c r="GH86" s="234"/>
      <c r="GI86" s="234"/>
      <c r="GJ86" s="234"/>
      <c r="GK86" s="234"/>
      <c r="GL86" s="234"/>
      <c r="GM86" s="234"/>
      <c r="GN86" s="234"/>
      <c r="GO86" s="234"/>
      <c r="GP86" s="235"/>
      <c r="GQ86" s="357"/>
      <c r="GR86" s="357"/>
      <c r="GS86" s="357"/>
      <c r="GT86" s="161"/>
      <c r="GU86" s="161"/>
      <c r="GV86" s="161"/>
      <c r="GW86" s="189"/>
      <c r="GX86" s="519"/>
      <c r="GY86" s="45"/>
    </row>
    <row r="87" spans="4:207" ht="2.4" customHeight="1" x14ac:dyDescent="0.2">
      <c r="D87" s="497"/>
      <c r="E87" s="186"/>
      <c r="F87" s="17"/>
      <c r="G87" s="160"/>
      <c r="H87" s="161"/>
      <c r="I87" s="161"/>
      <c r="J87" s="161"/>
      <c r="K87" s="161"/>
      <c r="L87" s="161"/>
      <c r="M87" s="161"/>
      <c r="N87" s="161"/>
      <c r="O87" s="161"/>
      <c r="P87" s="161"/>
      <c r="Q87" s="165"/>
      <c r="R87" s="307"/>
      <c r="S87" s="308"/>
      <c r="T87" s="309"/>
      <c r="U87" s="161"/>
      <c r="V87" s="160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5"/>
      <c r="AH87" s="224"/>
      <c r="AI87" s="226"/>
      <c r="AJ87" s="151"/>
      <c r="AK87" s="160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5"/>
      <c r="AX87" s="224"/>
      <c r="AY87" s="226"/>
      <c r="AZ87" s="152"/>
      <c r="BA87" s="437"/>
      <c r="BB87" s="437"/>
      <c r="BC87" s="82"/>
      <c r="BD87" s="285" t="s">
        <v>138</v>
      </c>
      <c r="BE87" s="285"/>
      <c r="BF87" s="285"/>
      <c r="BG87" s="285"/>
      <c r="BH87" s="285"/>
      <c r="BI87" s="285"/>
      <c r="BJ87" s="285"/>
      <c r="BK87" s="285"/>
      <c r="BL87" s="285"/>
      <c r="BM87" s="285"/>
      <c r="BN87" s="285"/>
      <c r="BO87" s="285"/>
      <c r="BP87" s="285"/>
      <c r="BQ87" s="285"/>
      <c r="BR87" s="285"/>
      <c r="BS87" s="285"/>
      <c r="BT87" s="285"/>
      <c r="BU87" s="285"/>
      <c r="BV87" s="285"/>
      <c r="BW87" s="285"/>
      <c r="BX87" s="285"/>
      <c r="BY87" s="285"/>
      <c r="BZ87" s="285"/>
      <c r="CA87" s="285"/>
      <c r="CB87" s="285"/>
      <c r="CC87" s="285"/>
      <c r="CD87" s="285"/>
      <c r="CE87" s="285"/>
      <c r="CF87" s="285"/>
      <c r="CG87" s="285"/>
      <c r="CH87" s="285"/>
      <c r="CI87" s="285"/>
      <c r="CJ87" s="285"/>
      <c r="CK87" s="285"/>
      <c r="CL87" s="285"/>
      <c r="CM87" s="285"/>
      <c r="CN87" s="285"/>
      <c r="CO87" s="285"/>
      <c r="CP87" s="285"/>
      <c r="CQ87" s="285"/>
      <c r="CR87" s="285"/>
      <c r="CS87" s="285"/>
      <c r="CT87" s="285"/>
      <c r="CU87" s="83"/>
      <c r="CV87" s="83"/>
      <c r="CW87" s="285" t="s">
        <v>139</v>
      </c>
      <c r="CX87" s="285"/>
      <c r="CY87" s="285"/>
      <c r="CZ87" s="285"/>
      <c r="DA87" s="285"/>
      <c r="DB87" s="285"/>
      <c r="DC87" s="285"/>
      <c r="DD87" s="285"/>
      <c r="DE87" s="285"/>
      <c r="DF87" s="285"/>
      <c r="DG87" s="285"/>
      <c r="DH87" s="285"/>
      <c r="DI87" s="285"/>
      <c r="DJ87" s="285"/>
      <c r="DK87" s="285"/>
      <c r="DL87" s="285"/>
      <c r="DM87" s="285"/>
      <c r="DN87" s="285"/>
      <c r="DO87" s="285"/>
      <c r="DP87" s="285"/>
      <c r="DQ87" s="285"/>
      <c r="DR87" s="285"/>
      <c r="DS87" s="285"/>
      <c r="DT87" s="285"/>
      <c r="DU87" s="285"/>
      <c r="DV87" s="285"/>
      <c r="DW87" s="285"/>
      <c r="DX87" s="285"/>
      <c r="DY87" s="285"/>
      <c r="DZ87" s="285"/>
      <c r="EA87" s="285"/>
      <c r="EB87" s="285"/>
      <c r="EC87" s="285"/>
      <c r="ED87" s="285"/>
      <c r="EE87" s="285"/>
      <c r="EF87" s="285"/>
      <c r="EG87" s="285"/>
      <c r="EH87" s="285"/>
      <c r="EI87" s="285"/>
      <c r="EJ87" s="285"/>
      <c r="EK87" s="285"/>
      <c r="EL87" s="285"/>
      <c r="EM87" s="285"/>
      <c r="EN87" s="84"/>
      <c r="EO87" s="515"/>
      <c r="EP87" s="515"/>
      <c r="EQ87" s="161"/>
      <c r="ER87" s="161"/>
      <c r="ES87" s="370"/>
      <c r="ET87" s="370"/>
      <c r="EU87" s="370"/>
      <c r="EV87" s="370"/>
      <c r="EW87" s="370"/>
      <c r="EX87" s="370"/>
      <c r="EY87" s="370"/>
      <c r="EZ87" s="370"/>
      <c r="FA87" s="370"/>
      <c r="FB87" s="370"/>
      <c r="FC87" s="370"/>
      <c r="FD87" s="370"/>
      <c r="FE87" s="370"/>
      <c r="FF87" s="370"/>
      <c r="FG87" s="370"/>
      <c r="FH87" s="370"/>
      <c r="FI87" s="370"/>
      <c r="FJ87" s="370"/>
      <c r="FK87" s="370"/>
      <c r="FL87" s="370"/>
      <c r="FM87" s="370"/>
      <c r="FN87" s="370"/>
      <c r="FO87" s="370"/>
      <c r="FP87" s="370"/>
      <c r="FQ87" s="370"/>
      <c r="FR87" s="357"/>
      <c r="FS87" s="161"/>
      <c r="FT87" s="161"/>
      <c r="FU87" s="161"/>
      <c r="FV87" s="406"/>
      <c r="FW87" s="161"/>
      <c r="FX87" s="161"/>
      <c r="FY87" s="233"/>
      <c r="FZ87" s="234"/>
      <c r="GA87" s="234"/>
      <c r="GB87" s="234"/>
      <c r="GC87" s="234"/>
      <c r="GD87" s="234"/>
      <c r="GE87" s="234"/>
      <c r="GF87" s="234"/>
      <c r="GG87" s="234"/>
      <c r="GH87" s="234"/>
      <c r="GI87" s="234"/>
      <c r="GJ87" s="234"/>
      <c r="GK87" s="234"/>
      <c r="GL87" s="234"/>
      <c r="GM87" s="234"/>
      <c r="GN87" s="234"/>
      <c r="GO87" s="234"/>
      <c r="GP87" s="235"/>
      <c r="GQ87" s="357"/>
      <c r="GR87" s="357"/>
      <c r="GS87" s="357"/>
      <c r="GT87" s="161"/>
      <c r="GU87" s="161"/>
      <c r="GV87" s="161"/>
      <c r="GW87" s="189"/>
      <c r="GX87" s="519"/>
      <c r="GY87" s="45"/>
    </row>
    <row r="88" spans="4:207" ht="2.4" customHeight="1" x14ac:dyDescent="0.2">
      <c r="D88" s="497"/>
      <c r="E88" s="186"/>
      <c r="F88" s="17"/>
      <c r="G88" s="160"/>
      <c r="H88" s="161"/>
      <c r="I88" s="161"/>
      <c r="J88" s="161"/>
      <c r="K88" s="161"/>
      <c r="L88" s="161"/>
      <c r="M88" s="161"/>
      <c r="N88" s="161"/>
      <c r="O88" s="161"/>
      <c r="P88" s="161"/>
      <c r="Q88" s="165"/>
      <c r="R88" s="310"/>
      <c r="S88" s="311"/>
      <c r="T88" s="312"/>
      <c r="U88" s="151"/>
      <c r="V88" s="160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5"/>
      <c r="AH88" s="227"/>
      <c r="AI88" s="229"/>
      <c r="AJ88" s="151"/>
      <c r="AK88" s="160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5"/>
      <c r="AX88" s="227"/>
      <c r="AY88" s="229"/>
      <c r="AZ88" s="152"/>
      <c r="BA88" s="437"/>
      <c r="BB88" s="437"/>
      <c r="BC88" s="155"/>
      <c r="BD88" s="285"/>
      <c r="BE88" s="285"/>
      <c r="BF88" s="285"/>
      <c r="BG88" s="285"/>
      <c r="BH88" s="285"/>
      <c r="BI88" s="285"/>
      <c r="BJ88" s="285"/>
      <c r="BK88" s="285"/>
      <c r="BL88" s="285"/>
      <c r="BM88" s="285"/>
      <c r="BN88" s="285"/>
      <c r="BO88" s="285"/>
      <c r="BP88" s="285"/>
      <c r="BQ88" s="285"/>
      <c r="BR88" s="285"/>
      <c r="BS88" s="285"/>
      <c r="BT88" s="285"/>
      <c r="BU88" s="285"/>
      <c r="BV88" s="285"/>
      <c r="BW88" s="285"/>
      <c r="BX88" s="285"/>
      <c r="BY88" s="285"/>
      <c r="BZ88" s="285"/>
      <c r="CA88" s="285"/>
      <c r="CB88" s="285"/>
      <c r="CC88" s="285"/>
      <c r="CD88" s="285"/>
      <c r="CE88" s="285"/>
      <c r="CF88" s="285"/>
      <c r="CG88" s="285"/>
      <c r="CH88" s="285"/>
      <c r="CI88" s="285"/>
      <c r="CJ88" s="285"/>
      <c r="CK88" s="285"/>
      <c r="CL88" s="285"/>
      <c r="CM88" s="285"/>
      <c r="CN88" s="285"/>
      <c r="CO88" s="285"/>
      <c r="CP88" s="285"/>
      <c r="CQ88" s="285"/>
      <c r="CR88" s="285"/>
      <c r="CS88" s="285"/>
      <c r="CT88" s="285"/>
      <c r="CU88" s="156"/>
      <c r="CV88" s="156"/>
      <c r="CW88" s="285"/>
      <c r="CX88" s="285"/>
      <c r="CY88" s="285"/>
      <c r="CZ88" s="285"/>
      <c r="DA88" s="285"/>
      <c r="DB88" s="285"/>
      <c r="DC88" s="285"/>
      <c r="DD88" s="285"/>
      <c r="DE88" s="285"/>
      <c r="DF88" s="285"/>
      <c r="DG88" s="285"/>
      <c r="DH88" s="285"/>
      <c r="DI88" s="285"/>
      <c r="DJ88" s="285"/>
      <c r="DK88" s="285"/>
      <c r="DL88" s="285"/>
      <c r="DM88" s="285"/>
      <c r="DN88" s="285"/>
      <c r="DO88" s="285"/>
      <c r="DP88" s="285"/>
      <c r="DQ88" s="285"/>
      <c r="DR88" s="285"/>
      <c r="DS88" s="285"/>
      <c r="DT88" s="285"/>
      <c r="DU88" s="285"/>
      <c r="DV88" s="285"/>
      <c r="DW88" s="285"/>
      <c r="DX88" s="285"/>
      <c r="DY88" s="285"/>
      <c r="DZ88" s="285"/>
      <c r="EA88" s="285"/>
      <c r="EB88" s="285"/>
      <c r="EC88" s="285"/>
      <c r="ED88" s="285"/>
      <c r="EE88" s="285"/>
      <c r="EF88" s="285"/>
      <c r="EG88" s="285"/>
      <c r="EH88" s="285"/>
      <c r="EI88" s="285"/>
      <c r="EJ88" s="285"/>
      <c r="EK88" s="285"/>
      <c r="EL88" s="285"/>
      <c r="EM88" s="285"/>
      <c r="EN88" s="85"/>
      <c r="EO88" s="515"/>
      <c r="EP88" s="515"/>
      <c r="EQ88" s="161"/>
      <c r="ER88" s="161"/>
      <c r="ES88" s="370"/>
      <c r="ET88" s="370"/>
      <c r="EU88" s="370"/>
      <c r="EV88" s="370"/>
      <c r="EW88" s="370"/>
      <c r="EX88" s="370"/>
      <c r="EY88" s="370"/>
      <c r="EZ88" s="370"/>
      <c r="FA88" s="370"/>
      <c r="FB88" s="370"/>
      <c r="FC88" s="370"/>
      <c r="FD88" s="370"/>
      <c r="FE88" s="370"/>
      <c r="FF88" s="370"/>
      <c r="FG88" s="370"/>
      <c r="FH88" s="370"/>
      <c r="FI88" s="370"/>
      <c r="FJ88" s="370"/>
      <c r="FK88" s="370"/>
      <c r="FL88" s="370"/>
      <c r="FM88" s="370"/>
      <c r="FN88" s="370"/>
      <c r="FO88" s="370"/>
      <c r="FP88" s="370"/>
      <c r="FQ88" s="370"/>
      <c r="FR88" s="357"/>
      <c r="FS88" s="161"/>
      <c r="FT88" s="161"/>
      <c r="FU88" s="161"/>
      <c r="FV88" s="406"/>
      <c r="FW88" s="161"/>
      <c r="FX88" s="161"/>
      <c r="FY88" s="233"/>
      <c r="FZ88" s="234"/>
      <c r="GA88" s="234"/>
      <c r="GB88" s="234"/>
      <c r="GC88" s="234"/>
      <c r="GD88" s="234"/>
      <c r="GE88" s="234"/>
      <c r="GF88" s="234"/>
      <c r="GG88" s="234"/>
      <c r="GH88" s="234"/>
      <c r="GI88" s="234"/>
      <c r="GJ88" s="234"/>
      <c r="GK88" s="234"/>
      <c r="GL88" s="234"/>
      <c r="GM88" s="234"/>
      <c r="GN88" s="234"/>
      <c r="GO88" s="234"/>
      <c r="GP88" s="235"/>
      <c r="GQ88" s="357"/>
      <c r="GR88" s="357"/>
      <c r="GS88" s="357"/>
      <c r="GT88" s="161"/>
      <c r="GU88" s="161"/>
      <c r="GV88" s="161"/>
      <c r="GW88" s="189"/>
      <c r="GX88" s="519"/>
      <c r="GY88" s="45"/>
    </row>
    <row r="89" spans="4:207" ht="2.4" customHeight="1" x14ac:dyDescent="0.2">
      <c r="D89" s="497"/>
      <c r="E89" s="186"/>
      <c r="F89" s="17"/>
      <c r="G89" s="160"/>
      <c r="H89" s="161"/>
      <c r="I89" s="161"/>
      <c r="J89" s="161"/>
      <c r="K89" s="161"/>
      <c r="L89" s="161"/>
      <c r="M89" s="161"/>
      <c r="N89" s="161"/>
      <c r="O89" s="161"/>
      <c r="P89" s="161"/>
      <c r="Q89" s="165"/>
      <c r="R89" s="86"/>
      <c r="S89" s="151"/>
      <c r="T89" s="151"/>
      <c r="U89" s="151"/>
      <c r="V89" s="160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5"/>
      <c r="AH89" s="151"/>
      <c r="AI89" s="151"/>
      <c r="AJ89" s="151"/>
      <c r="AK89" s="160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5"/>
      <c r="AX89" s="151"/>
      <c r="AY89" s="151"/>
      <c r="AZ89" s="152"/>
      <c r="BA89" s="437"/>
      <c r="BB89" s="437"/>
      <c r="BC89" s="22"/>
      <c r="BD89" s="285"/>
      <c r="BE89" s="285"/>
      <c r="BF89" s="285"/>
      <c r="BG89" s="285"/>
      <c r="BH89" s="285"/>
      <c r="BI89" s="285"/>
      <c r="BJ89" s="285"/>
      <c r="BK89" s="285"/>
      <c r="BL89" s="285"/>
      <c r="BM89" s="285"/>
      <c r="BN89" s="285"/>
      <c r="BO89" s="285"/>
      <c r="BP89" s="285"/>
      <c r="BQ89" s="285"/>
      <c r="BR89" s="285"/>
      <c r="BS89" s="285"/>
      <c r="BT89" s="285"/>
      <c r="BU89" s="285"/>
      <c r="BV89" s="285"/>
      <c r="BW89" s="285"/>
      <c r="BX89" s="285"/>
      <c r="BY89" s="285"/>
      <c r="BZ89" s="285"/>
      <c r="CA89" s="285"/>
      <c r="CB89" s="285"/>
      <c r="CC89" s="285"/>
      <c r="CD89" s="285"/>
      <c r="CE89" s="285"/>
      <c r="CF89" s="285"/>
      <c r="CG89" s="285"/>
      <c r="CH89" s="285"/>
      <c r="CI89" s="285"/>
      <c r="CJ89" s="285"/>
      <c r="CK89" s="285"/>
      <c r="CL89" s="285"/>
      <c r="CM89" s="285"/>
      <c r="CN89" s="285"/>
      <c r="CO89" s="285"/>
      <c r="CP89" s="285"/>
      <c r="CQ89" s="285"/>
      <c r="CR89" s="285"/>
      <c r="CS89" s="285"/>
      <c r="CT89" s="285"/>
      <c r="CU89" s="1"/>
      <c r="CV89" s="1"/>
      <c r="CW89" s="285"/>
      <c r="CX89" s="285"/>
      <c r="CY89" s="285"/>
      <c r="CZ89" s="285"/>
      <c r="DA89" s="285"/>
      <c r="DB89" s="285"/>
      <c r="DC89" s="285"/>
      <c r="DD89" s="285"/>
      <c r="DE89" s="285"/>
      <c r="DF89" s="285"/>
      <c r="DG89" s="285"/>
      <c r="DH89" s="285"/>
      <c r="DI89" s="285"/>
      <c r="DJ89" s="285"/>
      <c r="DK89" s="285"/>
      <c r="DL89" s="285"/>
      <c r="DM89" s="285"/>
      <c r="DN89" s="285"/>
      <c r="DO89" s="285"/>
      <c r="DP89" s="285"/>
      <c r="DQ89" s="285"/>
      <c r="DR89" s="285"/>
      <c r="DS89" s="285"/>
      <c r="DT89" s="285"/>
      <c r="DU89" s="285"/>
      <c r="DV89" s="285"/>
      <c r="DW89" s="285"/>
      <c r="DX89" s="285"/>
      <c r="DY89" s="285"/>
      <c r="DZ89" s="285"/>
      <c r="EA89" s="285"/>
      <c r="EB89" s="285"/>
      <c r="EC89" s="285"/>
      <c r="ED89" s="285"/>
      <c r="EE89" s="285"/>
      <c r="EF89" s="285"/>
      <c r="EG89" s="285"/>
      <c r="EH89" s="285"/>
      <c r="EI89" s="285"/>
      <c r="EJ89" s="285"/>
      <c r="EK89" s="285"/>
      <c r="EL89" s="285"/>
      <c r="EM89" s="285"/>
      <c r="EN89" s="157"/>
      <c r="EO89" s="515"/>
      <c r="EP89" s="515"/>
      <c r="EQ89" s="161"/>
      <c r="ER89" s="161"/>
      <c r="ES89" s="370"/>
      <c r="ET89" s="370"/>
      <c r="EU89" s="370"/>
      <c r="EV89" s="370"/>
      <c r="EW89" s="370"/>
      <c r="EX89" s="370"/>
      <c r="EY89" s="370"/>
      <c r="EZ89" s="370"/>
      <c r="FA89" s="370"/>
      <c r="FB89" s="370"/>
      <c r="FC89" s="370"/>
      <c r="FD89" s="370"/>
      <c r="FE89" s="370"/>
      <c r="FF89" s="370"/>
      <c r="FG89" s="370"/>
      <c r="FH89" s="370"/>
      <c r="FI89" s="370"/>
      <c r="FJ89" s="370"/>
      <c r="FK89" s="370"/>
      <c r="FL89" s="370"/>
      <c r="FM89" s="370"/>
      <c r="FN89" s="370"/>
      <c r="FO89" s="370"/>
      <c r="FP89" s="370"/>
      <c r="FQ89" s="370"/>
      <c r="FR89" s="357"/>
      <c r="FS89" s="161"/>
      <c r="FT89" s="161"/>
      <c r="FU89" s="161"/>
      <c r="FV89" s="406"/>
      <c r="FW89" s="161"/>
      <c r="FX89" s="161"/>
      <c r="FY89" s="236"/>
      <c r="FZ89" s="237"/>
      <c r="GA89" s="237"/>
      <c r="GB89" s="237"/>
      <c r="GC89" s="237"/>
      <c r="GD89" s="237"/>
      <c r="GE89" s="237"/>
      <c r="GF89" s="237"/>
      <c r="GG89" s="237"/>
      <c r="GH89" s="237"/>
      <c r="GI89" s="237"/>
      <c r="GJ89" s="237"/>
      <c r="GK89" s="237"/>
      <c r="GL89" s="237"/>
      <c r="GM89" s="237"/>
      <c r="GN89" s="237"/>
      <c r="GO89" s="237"/>
      <c r="GP89" s="238"/>
      <c r="GQ89" s="357"/>
      <c r="GR89" s="357"/>
      <c r="GS89" s="357"/>
      <c r="GT89" s="161"/>
      <c r="GU89" s="161"/>
      <c r="GV89" s="161"/>
      <c r="GW89" s="189"/>
      <c r="GX89" s="519"/>
      <c r="GY89" s="45"/>
    </row>
    <row r="90" spans="4:207" ht="2.4" customHeight="1" x14ac:dyDescent="0.2">
      <c r="D90" s="497"/>
      <c r="E90" s="186"/>
      <c r="F90" s="17"/>
      <c r="G90" s="160"/>
      <c r="H90" s="161"/>
      <c r="I90" s="161"/>
      <c r="J90" s="161"/>
      <c r="K90" s="161"/>
      <c r="L90" s="161"/>
      <c r="M90" s="161"/>
      <c r="N90" s="161"/>
      <c r="O90" s="161"/>
      <c r="P90" s="161"/>
      <c r="Q90" s="165"/>
      <c r="R90" s="86"/>
      <c r="S90" s="151"/>
      <c r="T90" s="151"/>
      <c r="U90" s="151"/>
      <c r="V90" s="160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5"/>
      <c r="AH90" s="151"/>
      <c r="AI90" s="151"/>
      <c r="AJ90" s="151"/>
      <c r="AK90" s="160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5"/>
      <c r="AX90" s="151"/>
      <c r="AY90" s="151"/>
      <c r="AZ90" s="152"/>
      <c r="BA90" s="437"/>
      <c r="BB90" s="437"/>
      <c r="BC90" s="87"/>
      <c r="BD90" s="80"/>
      <c r="BE90" s="230" t="s">
        <v>140</v>
      </c>
      <c r="BF90" s="231"/>
      <c r="BG90" s="231"/>
      <c r="BH90" s="231"/>
      <c r="BI90" s="231"/>
      <c r="BJ90" s="231"/>
      <c r="BK90" s="231"/>
      <c r="BL90" s="231"/>
      <c r="BM90" s="231"/>
      <c r="BN90" s="231"/>
      <c r="BO90" s="231"/>
      <c r="BP90" s="231"/>
      <c r="BQ90" s="231"/>
      <c r="BR90" s="231"/>
      <c r="BS90" s="231"/>
      <c r="BT90" s="231"/>
      <c r="BU90" s="232"/>
      <c r="BV90" s="221"/>
      <c r="BW90" s="222"/>
      <c r="BX90" s="223"/>
      <c r="BY90" s="161"/>
      <c r="BZ90" s="161"/>
      <c r="CA90" s="230" t="s">
        <v>141</v>
      </c>
      <c r="CB90" s="231"/>
      <c r="CC90" s="231"/>
      <c r="CD90" s="231"/>
      <c r="CE90" s="231"/>
      <c r="CF90" s="231"/>
      <c r="CG90" s="231"/>
      <c r="CH90" s="231"/>
      <c r="CI90" s="231"/>
      <c r="CJ90" s="231"/>
      <c r="CK90" s="231"/>
      <c r="CL90" s="231"/>
      <c r="CM90" s="231"/>
      <c r="CN90" s="231"/>
      <c r="CO90" s="231"/>
      <c r="CP90" s="232"/>
      <c r="CQ90" s="221"/>
      <c r="CR90" s="222"/>
      <c r="CS90" s="223"/>
      <c r="CT90" s="71"/>
      <c r="CU90" s="88"/>
      <c r="CV90" s="88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23"/>
      <c r="EO90" s="515"/>
      <c r="EP90" s="515"/>
      <c r="EQ90" s="161"/>
      <c r="ER90" s="161"/>
      <c r="ES90" s="370" t="s">
        <v>142</v>
      </c>
      <c r="ET90" s="370"/>
      <c r="EU90" s="370"/>
      <c r="EV90" s="370"/>
      <c r="EW90" s="370"/>
      <c r="EX90" s="370"/>
      <c r="EY90" s="370"/>
      <c r="EZ90" s="370"/>
      <c r="FA90" s="370"/>
      <c r="FB90" s="370"/>
      <c r="FC90" s="370"/>
      <c r="FD90" s="370"/>
      <c r="FE90" s="370"/>
      <c r="FF90" s="370"/>
      <c r="FG90" s="370"/>
      <c r="FH90" s="370"/>
      <c r="FI90" s="370"/>
      <c r="FJ90" s="370"/>
      <c r="FK90" s="370"/>
      <c r="FL90" s="370"/>
      <c r="FM90" s="370"/>
      <c r="FN90" s="370"/>
      <c r="FO90" s="370"/>
      <c r="FP90" s="370"/>
      <c r="FQ90" s="370"/>
      <c r="FR90" s="357"/>
      <c r="FS90" s="161"/>
      <c r="FT90" s="161"/>
      <c r="FU90" s="161"/>
      <c r="FV90" s="406"/>
      <c r="FW90" s="161"/>
      <c r="FX90" s="161"/>
      <c r="FY90" s="370" t="s">
        <v>43</v>
      </c>
      <c r="FZ90" s="370"/>
      <c r="GA90" s="370"/>
      <c r="GB90" s="370"/>
      <c r="GC90" s="370"/>
      <c r="GD90" s="370"/>
      <c r="GE90" s="370"/>
      <c r="GF90" s="370"/>
      <c r="GG90" s="370"/>
      <c r="GH90" s="370"/>
      <c r="GI90" s="370"/>
      <c r="GJ90" s="370"/>
      <c r="GK90" s="370"/>
      <c r="GL90" s="370"/>
      <c r="GM90" s="370"/>
      <c r="GN90" s="370"/>
      <c r="GO90" s="370"/>
      <c r="GP90" s="370"/>
      <c r="GQ90" s="357"/>
      <c r="GR90" s="357"/>
      <c r="GS90" s="357"/>
      <c r="GT90" s="161"/>
      <c r="GU90" s="161"/>
      <c r="GV90" s="161"/>
      <c r="GW90" s="189"/>
      <c r="GX90" s="519"/>
      <c r="GY90" s="45"/>
    </row>
    <row r="91" spans="4:207" ht="2.4" customHeight="1" x14ac:dyDescent="0.2">
      <c r="D91" s="497"/>
      <c r="E91" s="186"/>
      <c r="F91" s="17"/>
      <c r="G91" s="160"/>
      <c r="H91" s="161"/>
      <c r="I91" s="161"/>
      <c r="J91" s="161"/>
      <c r="K91" s="161"/>
      <c r="L91" s="161"/>
      <c r="M91" s="161"/>
      <c r="N91" s="161"/>
      <c r="O91" s="161"/>
      <c r="P91" s="161"/>
      <c r="Q91" s="165"/>
      <c r="R91" s="86"/>
      <c r="S91" s="151"/>
      <c r="T91" s="151"/>
      <c r="U91" s="151"/>
      <c r="V91" s="160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5"/>
      <c r="AH91" s="151"/>
      <c r="AI91" s="151"/>
      <c r="AJ91" s="151"/>
      <c r="AK91" s="160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5"/>
      <c r="AX91" s="151"/>
      <c r="AY91" s="151"/>
      <c r="AZ91" s="152"/>
      <c r="BA91" s="437"/>
      <c r="BB91" s="437"/>
      <c r="BC91" s="89"/>
      <c r="BD91" s="161"/>
      <c r="BE91" s="233"/>
      <c r="BF91" s="234"/>
      <c r="BG91" s="234"/>
      <c r="BH91" s="234"/>
      <c r="BI91" s="234"/>
      <c r="BJ91" s="234"/>
      <c r="BK91" s="234"/>
      <c r="BL91" s="234"/>
      <c r="BM91" s="234"/>
      <c r="BN91" s="234"/>
      <c r="BO91" s="234"/>
      <c r="BP91" s="234"/>
      <c r="BQ91" s="234"/>
      <c r="BR91" s="234"/>
      <c r="BS91" s="234"/>
      <c r="BT91" s="234"/>
      <c r="BU91" s="235"/>
      <c r="BV91" s="224"/>
      <c r="BW91" s="225"/>
      <c r="BX91" s="226"/>
      <c r="BY91" s="161"/>
      <c r="BZ91" s="161"/>
      <c r="CA91" s="233"/>
      <c r="CB91" s="234"/>
      <c r="CC91" s="234"/>
      <c r="CD91" s="234"/>
      <c r="CE91" s="234"/>
      <c r="CF91" s="234"/>
      <c r="CG91" s="234"/>
      <c r="CH91" s="234"/>
      <c r="CI91" s="234"/>
      <c r="CJ91" s="234"/>
      <c r="CK91" s="234"/>
      <c r="CL91" s="234"/>
      <c r="CM91" s="234"/>
      <c r="CN91" s="234"/>
      <c r="CO91" s="234"/>
      <c r="CP91" s="235"/>
      <c r="CQ91" s="224"/>
      <c r="CR91" s="225"/>
      <c r="CS91" s="226"/>
      <c r="CT91" s="78"/>
      <c r="CU91" s="88"/>
      <c r="CV91" s="88"/>
      <c r="CW91" s="71"/>
      <c r="CX91" s="230" t="s">
        <v>143</v>
      </c>
      <c r="CY91" s="231"/>
      <c r="CZ91" s="231"/>
      <c r="DA91" s="231"/>
      <c r="DB91" s="231"/>
      <c r="DC91" s="231"/>
      <c r="DD91" s="231"/>
      <c r="DE91" s="231"/>
      <c r="DF91" s="231"/>
      <c r="DG91" s="231"/>
      <c r="DH91" s="231"/>
      <c r="DI91" s="231"/>
      <c r="DJ91" s="231"/>
      <c r="DK91" s="231"/>
      <c r="DL91" s="231"/>
      <c r="DM91" s="232"/>
      <c r="DN91" s="371"/>
      <c r="DO91" s="372"/>
      <c r="DP91" s="373"/>
      <c r="DQ91" s="78"/>
      <c r="DR91" s="230" t="s">
        <v>144</v>
      </c>
      <c r="DS91" s="231"/>
      <c r="DT91" s="231"/>
      <c r="DU91" s="231"/>
      <c r="DV91" s="231"/>
      <c r="DW91" s="231"/>
      <c r="DX91" s="231"/>
      <c r="DY91" s="231"/>
      <c r="DZ91" s="231"/>
      <c r="EA91" s="231"/>
      <c r="EB91" s="231"/>
      <c r="EC91" s="231"/>
      <c r="ED91" s="231"/>
      <c r="EE91" s="231"/>
      <c r="EF91" s="231"/>
      <c r="EG91" s="231"/>
      <c r="EH91" s="231"/>
      <c r="EI91" s="232"/>
      <c r="EJ91" s="371"/>
      <c r="EK91" s="372"/>
      <c r="EL91" s="373"/>
      <c r="EM91" s="71"/>
      <c r="EN91" s="90"/>
      <c r="EO91" s="515"/>
      <c r="EP91" s="515"/>
      <c r="EQ91" s="161"/>
      <c r="ER91" s="161"/>
      <c r="ES91" s="370"/>
      <c r="ET91" s="370"/>
      <c r="EU91" s="370"/>
      <c r="EV91" s="370"/>
      <c r="EW91" s="370"/>
      <c r="EX91" s="370"/>
      <c r="EY91" s="370"/>
      <c r="EZ91" s="370"/>
      <c r="FA91" s="370"/>
      <c r="FB91" s="370"/>
      <c r="FC91" s="370"/>
      <c r="FD91" s="370"/>
      <c r="FE91" s="370"/>
      <c r="FF91" s="370"/>
      <c r="FG91" s="370"/>
      <c r="FH91" s="370"/>
      <c r="FI91" s="370"/>
      <c r="FJ91" s="370"/>
      <c r="FK91" s="370"/>
      <c r="FL91" s="370"/>
      <c r="FM91" s="370"/>
      <c r="FN91" s="370"/>
      <c r="FO91" s="370"/>
      <c r="FP91" s="370"/>
      <c r="FQ91" s="370"/>
      <c r="FR91" s="357"/>
      <c r="FS91" s="161"/>
      <c r="FT91" s="161"/>
      <c r="FU91" s="161"/>
      <c r="FV91" s="406"/>
      <c r="FW91" s="161"/>
      <c r="FX91" s="161"/>
      <c r="FY91" s="370"/>
      <c r="FZ91" s="370"/>
      <c r="GA91" s="370"/>
      <c r="GB91" s="370"/>
      <c r="GC91" s="370"/>
      <c r="GD91" s="370"/>
      <c r="GE91" s="370"/>
      <c r="GF91" s="370"/>
      <c r="GG91" s="370"/>
      <c r="GH91" s="370"/>
      <c r="GI91" s="370"/>
      <c r="GJ91" s="370"/>
      <c r="GK91" s="370"/>
      <c r="GL91" s="370"/>
      <c r="GM91" s="370"/>
      <c r="GN91" s="370"/>
      <c r="GO91" s="370"/>
      <c r="GP91" s="370"/>
      <c r="GQ91" s="357"/>
      <c r="GR91" s="357"/>
      <c r="GS91" s="357"/>
      <c r="GT91" s="161"/>
      <c r="GU91" s="161"/>
      <c r="GV91" s="161"/>
      <c r="GW91" s="189"/>
      <c r="GX91" s="519"/>
      <c r="GY91" s="45"/>
    </row>
    <row r="92" spans="4:207" ht="2.4" customHeight="1" x14ac:dyDescent="0.2">
      <c r="D92" s="497"/>
      <c r="E92" s="186"/>
      <c r="F92" s="17"/>
      <c r="G92" s="160"/>
      <c r="H92" s="161"/>
      <c r="I92" s="161"/>
      <c r="J92" s="161"/>
      <c r="K92" s="161"/>
      <c r="L92" s="161"/>
      <c r="M92" s="161"/>
      <c r="N92" s="161"/>
      <c r="O92" s="161"/>
      <c r="P92" s="161"/>
      <c r="Q92" s="165"/>
      <c r="R92" s="2"/>
      <c r="S92" s="151"/>
      <c r="T92" s="151"/>
      <c r="U92" s="151"/>
      <c r="V92" s="160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5"/>
      <c r="AH92" s="151"/>
      <c r="AI92" s="151"/>
      <c r="AJ92" s="151"/>
      <c r="AK92" s="160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5"/>
      <c r="AX92" s="151"/>
      <c r="AY92" s="151"/>
      <c r="AZ92" s="152"/>
      <c r="BA92" s="437"/>
      <c r="BB92" s="437"/>
      <c r="BC92" s="91"/>
      <c r="BD92" s="161"/>
      <c r="BE92" s="233"/>
      <c r="BF92" s="234"/>
      <c r="BG92" s="234"/>
      <c r="BH92" s="234"/>
      <c r="BI92" s="234"/>
      <c r="BJ92" s="234"/>
      <c r="BK92" s="234"/>
      <c r="BL92" s="234"/>
      <c r="BM92" s="234"/>
      <c r="BN92" s="234"/>
      <c r="BO92" s="234"/>
      <c r="BP92" s="234"/>
      <c r="BQ92" s="234"/>
      <c r="BR92" s="234"/>
      <c r="BS92" s="234"/>
      <c r="BT92" s="234"/>
      <c r="BU92" s="235"/>
      <c r="BV92" s="224"/>
      <c r="BW92" s="225"/>
      <c r="BX92" s="226"/>
      <c r="BY92" s="161"/>
      <c r="BZ92" s="161"/>
      <c r="CA92" s="233"/>
      <c r="CB92" s="234"/>
      <c r="CC92" s="234"/>
      <c r="CD92" s="234"/>
      <c r="CE92" s="234"/>
      <c r="CF92" s="234"/>
      <c r="CG92" s="234"/>
      <c r="CH92" s="234"/>
      <c r="CI92" s="234"/>
      <c r="CJ92" s="234"/>
      <c r="CK92" s="234"/>
      <c r="CL92" s="234"/>
      <c r="CM92" s="234"/>
      <c r="CN92" s="234"/>
      <c r="CO92" s="234"/>
      <c r="CP92" s="235"/>
      <c r="CQ92" s="224"/>
      <c r="CR92" s="225"/>
      <c r="CS92" s="226"/>
      <c r="CT92" s="78"/>
      <c r="CU92" s="83"/>
      <c r="CV92" s="83"/>
      <c r="CW92" s="78"/>
      <c r="CX92" s="233"/>
      <c r="CY92" s="234"/>
      <c r="CZ92" s="234"/>
      <c r="DA92" s="234"/>
      <c r="DB92" s="234"/>
      <c r="DC92" s="234"/>
      <c r="DD92" s="234"/>
      <c r="DE92" s="234"/>
      <c r="DF92" s="234"/>
      <c r="DG92" s="234"/>
      <c r="DH92" s="234"/>
      <c r="DI92" s="234"/>
      <c r="DJ92" s="234"/>
      <c r="DK92" s="234"/>
      <c r="DL92" s="234"/>
      <c r="DM92" s="235"/>
      <c r="DN92" s="374"/>
      <c r="DO92" s="375"/>
      <c r="DP92" s="376"/>
      <c r="DQ92" s="78"/>
      <c r="DR92" s="233"/>
      <c r="DS92" s="234"/>
      <c r="DT92" s="234"/>
      <c r="DU92" s="234"/>
      <c r="DV92" s="234"/>
      <c r="DW92" s="234"/>
      <c r="DX92" s="234"/>
      <c r="DY92" s="234"/>
      <c r="DZ92" s="234"/>
      <c r="EA92" s="234"/>
      <c r="EB92" s="234"/>
      <c r="EC92" s="234"/>
      <c r="ED92" s="234"/>
      <c r="EE92" s="234"/>
      <c r="EF92" s="234"/>
      <c r="EG92" s="234"/>
      <c r="EH92" s="234"/>
      <c r="EI92" s="235"/>
      <c r="EJ92" s="374"/>
      <c r="EK92" s="375"/>
      <c r="EL92" s="376"/>
      <c r="EM92" s="78"/>
      <c r="EN92" s="157"/>
      <c r="EO92" s="515"/>
      <c r="EP92" s="515"/>
      <c r="EQ92" s="161"/>
      <c r="ER92" s="161"/>
      <c r="ES92" s="370"/>
      <c r="ET92" s="370"/>
      <c r="EU92" s="370"/>
      <c r="EV92" s="370"/>
      <c r="EW92" s="370"/>
      <c r="EX92" s="370"/>
      <c r="EY92" s="370"/>
      <c r="EZ92" s="370"/>
      <c r="FA92" s="370"/>
      <c r="FB92" s="370"/>
      <c r="FC92" s="370"/>
      <c r="FD92" s="370"/>
      <c r="FE92" s="370"/>
      <c r="FF92" s="370"/>
      <c r="FG92" s="370"/>
      <c r="FH92" s="370"/>
      <c r="FI92" s="370"/>
      <c r="FJ92" s="370"/>
      <c r="FK92" s="370"/>
      <c r="FL92" s="370"/>
      <c r="FM92" s="370"/>
      <c r="FN92" s="370"/>
      <c r="FO92" s="370"/>
      <c r="FP92" s="370"/>
      <c r="FQ92" s="370"/>
      <c r="FR92" s="357"/>
      <c r="FS92" s="161"/>
      <c r="FT92" s="161"/>
      <c r="FU92" s="161"/>
      <c r="FV92" s="406"/>
      <c r="FW92" s="161"/>
      <c r="FX92" s="161"/>
      <c r="FY92" s="370"/>
      <c r="FZ92" s="370"/>
      <c r="GA92" s="370"/>
      <c r="GB92" s="370"/>
      <c r="GC92" s="370"/>
      <c r="GD92" s="370"/>
      <c r="GE92" s="370"/>
      <c r="GF92" s="370"/>
      <c r="GG92" s="370"/>
      <c r="GH92" s="370"/>
      <c r="GI92" s="370"/>
      <c r="GJ92" s="370"/>
      <c r="GK92" s="370"/>
      <c r="GL92" s="370"/>
      <c r="GM92" s="370"/>
      <c r="GN92" s="370"/>
      <c r="GO92" s="370"/>
      <c r="GP92" s="370"/>
      <c r="GQ92" s="357"/>
      <c r="GR92" s="357"/>
      <c r="GS92" s="357"/>
      <c r="GT92" s="161"/>
      <c r="GU92" s="161"/>
      <c r="GV92" s="161"/>
      <c r="GW92" s="189"/>
      <c r="GX92" s="519"/>
      <c r="GY92" s="45"/>
    </row>
    <row r="93" spans="4:207" ht="2.4" customHeight="1" x14ac:dyDescent="0.2">
      <c r="D93" s="497"/>
      <c r="E93" s="186"/>
      <c r="F93" s="17"/>
      <c r="G93" s="160"/>
      <c r="H93" s="161"/>
      <c r="I93" s="161"/>
      <c r="J93" s="161"/>
      <c r="K93" s="161"/>
      <c r="L93" s="161"/>
      <c r="M93" s="161"/>
      <c r="N93" s="161"/>
      <c r="O93" s="161"/>
      <c r="P93" s="161"/>
      <c r="Q93" s="165"/>
      <c r="R93" s="2"/>
      <c r="S93" s="151"/>
      <c r="T93" s="151"/>
      <c r="U93" s="151"/>
      <c r="V93" s="160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5"/>
      <c r="AH93" s="151"/>
      <c r="AI93" s="151"/>
      <c r="AJ93" s="151"/>
      <c r="AK93" s="160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5"/>
      <c r="AX93" s="151"/>
      <c r="AY93" s="151"/>
      <c r="AZ93" s="152"/>
      <c r="BA93" s="437"/>
      <c r="BB93" s="437"/>
      <c r="BC93" s="91"/>
      <c r="BD93" s="161"/>
      <c r="BE93" s="233"/>
      <c r="BF93" s="234"/>
      <c r="BG93" s="234"/>
      <c r="BH93" s="234"/>
      <c r="BI93" s="234"/>
      <c r="BJ93" s="234"/>
      <c r="BK93" s="234"/>
      <c r="BL93" s="234"/>
      <c r="BM93" s="234"/>
      <c r="BN93" s="234"/>
      <c r="BO93" s="234"/>
      <c r="BP93" s="234"/>
      <c r="BQ93" s="234"/>
      <c r="BR93" s="234"/>
      <c r="BS93" s="234"/>
      <c r="BT93" s="234"/>
      <c r="BU93" s="235"/>
      <c r="BV93" s="224"/>
      <c r="BW93" s="225"/>
      <c r="BX93" s="226"/>
      <c r="BY93" s="78"/>
      <c r="BZ93" s="78"/>
      <c r="CA93" s="233"/>
      <c r="CB93" s="234"/>
      <c r="CC93" s="234"/>
      <c r="CD93" s="234"/>
      <c r="CE93" s="234"/>
      <c r="CF93" s="234"/>
      <c r="CG93" s="234"/>
      <c r="CH93" s="234"/>
      <c r="CI93" s="234"/>
      <c r="CJ93" s="234"/>
      <c r="CK93" s="234"/>
      <c r="CL93" s="234"/>
      <c r="CM93" s="234"/>
      <c r="CN93" s="234"/>
      <c r="CO93" s="234"/>
      <c r="CP93" s="235"/>
      <c r="CQ93" s="224"/>
      <c r="CR93" s="225"/>
      <c r="CS93" s="226"/>
      <c r="CT93" s="2"/>
      <c r="CU93" s="83"/>
      <c r="CV93" s="83"/>
      <c r="CW93" s="78"/>
      <c r="CX93" s="233"/>
      <c r="CY93" s="234"/>
      <c r="CZ93" s="234"/>
      <c r="DA93" s="234"/>
      <c r="DB93" s="234"/>
      <c r="DC93" s="234"/>
      <c r="DD93" s="234"/>
      <c r="DE93" s="234"/>
      <c r="DF93" s="234"/>
      <c r="DG93" s="234"/>
      <c r="DH93" s="234"/>
      <c r="DI93" s="234"/>
      <c r="DJ93" s="234"/>
      <c r="DK93" s="234"/>
      <c r="DL93" s="234"/>
      <c r="DM93" s="235"/>
      <c r="DN93" s="374"/>
      <c r="DO93" s="375"/>
      <c r="DP93" s="376"/>
      <c r="DQ93" s="151"/>
      <c r="DR93" s="233"/>
      <c r="DS93" s="234"/>
      <c r="DT93" s="234"/>
      <c r="DU93" s="234"/>
      <c r="DV93" s="234"/>
      <c r="DW93" s="234"/>
      <c r="DX93" s="234"/>
      <c r="DY93" s="234"/>
      <c r="DZ93" s="234"/>
      <c r="EA93" s="234"/>
      <c r="EB93" s="234"/>
      <c r="EC93" s="234"/>
      <c r="ED93" s="234"/>
      <c r="EE93" s="234"/>
      <c r="EF93" s="234"/>
      <c r="EG93" s="234"/>
      <c r="EH93" s="234"/>
      <c r="EI93" s="235"/>
      <c r="EJ93" s="374"/>
      <c r="EK93" s="375"/>
      <c r="EL93" s="376"/>
      <c r="EM93" s="78"/>
      <c r="EN93" s="157"/>
      <c r="EO93" s="515"/>
      <c r="EP93" s="515"/>
      <c r="EQ93" s="161"/>
      <c r="ER93" s="161"/>
      <c r="ES93" s="370"/>
      <c r="ET93" s="370"/>
      <c r="EU93" s="370"/>
      <c r="EV93" s="370"/>
      <c r="EW93" s="370"/>
      <c r="EX93" s="370"/>
      <c r="EY93" s="370"/>
      <c r="EZ93" s="370"/>
      <c r="FA93" s="370"/>
      <c r="FB93" s="370"/>
      <c r="FC93" s="370"/>
      <c r="FD93" s="370"/>
      <c r="FE93" s="370"/>
      <c r="FF93" s="370"/>
      <c r="FG93" s="370"/>
      <c r="FH93" s="370"/>
      <c r="FI93" s="370"/>
      <c r="FJ93" s="370"/>
      <c r="FK93" s="370"/>
      <c r="FL93" s="370"/>
      <c r="FM93" s="370"/>
      <c r="FN93" s="370"/>
      <c r="FO93" s="370"/>
      <c r="FP93" s="370"/>
      <c r="FQ93" s="370"/>
      <c r="FR93" s="357"/>
      <c r="FS93" s="161"/>
      <c r="FT93" s="161"/>
      <c r="FU93" s="161"/>
      <c r="FV93" s="406"/>
      <c r="FW93" s="161"/>
      <c r="FX93" s="161"/>
      <c r="FY93" s="370"/>
      <c r="FZ93" s="370"/>
      <c r="GA93" s="370"/>
      <c r="GB93" s="370"/>
      <c r="GC93" s="370"/>
      <c r="GD93" s="370"/>
      <c r="GE93" s="370"/>
      <c r="GF93" s="370"/>
      <c r="GG93" s="370"/>
      <c r="GH93" s="370"/>
      <c r="GI93" s="370"/>
      <c r="GJ93" s="370"/>
      <c r="GK93" s="370"/>
      <c r="GL93" s="370"/>
      <c r="GM93" s="370"/>
      <c r="GN93" s="370"/>
      <c r="GO93" s="370"/>
      <c r="GP93" s="370"/>
      <c r="GQ93" s="357"/>
      <c r="GR93" s="357"/>
      <c r="GS93" s="357"/>
      <c r="GT93" s="161"/>
      <c r="GU93" s="161"/>
      <c r="GV93" s="161"/>
      <c r="GW93" s="189"/>
      <c r="GX93" s="519"/>
      <c r="GY93" s="45"/>
    </row>
    <row r="94" spans="4:207" ht="2.4" customHeight="1" x14ac:dyDescent="0.2">
      <c r="D94" s="497"/>
      <c r="E94" s="186"/>
      <c r="F94" s="17"/>
      <c r="G94" s="160"/>
      <c r="H94" s="161"/>
      <c r="I94" s="161"/>
      <c r="J94" s="161"/>
      <c r="K94" s="161"/>
      <c r="L94" s="161"/>
      <c r="M94" s="161"/>
      <c r="N94" s="161"/>
      <c r="O94" s="161"/>
      <c r="P94" s="161"/>
      <c r="Q94" s="165"/>
      <c r="R94" s="2"/>
      <c r="S94" s="151"/>
      <c r="T94" s="151"/>
      <c r="U94" s="151"/>
      <c r="V94" s="160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5"/>
      <c r="AH94" s="151"/>
      <c r="AI94" s="151"/>
      <c r="AJ94" s="151"/>
      <c r="AK94" s="160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5"/>
      <c r="AX94" s="151"/>
      <c r="AY94" s="151"/>
      <c r="AZ94" s="152"/>
      <c r="BA94" s="437"/>
      <c r="BB94" s="437"/>
      <c r="BC94" s="91"/>
      <c r="BD94" s="78"/>
      <c r="BE94" s="236"/>
      <c r="BF94" s="237"/>
      <c r="BG94" s="237"/>
      <c r="BH94" s="237"/>
      <c r="BI94" s="237"/>
      <c r="BJ94" s="237"/>
      <c r="BK94" s="237"/>
      <c r="BL94" s="237"/>
      <c r="BM94" s="237"/>
      <c r="BN94" s="237"/>
      <c r="BO94" s="237"/>
      <c r="BP94" s="237"/>
      <c r="BQ94" s="237"/>
      <c r="BR94" s="237"/>
      <c r="BS94" s="237"/>
      <c r="BT94" s="237"/>
      <c r="BU94" s="238"/>
      <c r="BV94" s="227"/>
      <c r="BW94" s="228"/>
      <c r="BX94" s="229"/>
      <c r="BY94" s="78"/>
      <c r="BZ94" s="78"/>
      <c r="CA94" s="236"/>
      <c r="CB94" s="237"/>
      <c r="CC94" s="237"/>
      <c r="CD94" s="237"/>
      <c r="CE94" s="237"/>
      <c r="CF94" s="237"/>
      <c r="CG94" s="237"/>
      <c r="CH94" s="237"/>
      <c r="CI94" s="237"/>
      <c r="CJ94" s="237"/>
      <c r="CK94" s="237"/>
      <c r="CL94" s="237"/>
      <c r="CM94" s="237"/>
      <c r="CN94" s="237"/>
      <c r="CO94" s="237"/>
      <c r="CP94" s="238"/>
      <c r="CQ94" s="227"/>
      <c r="CR94" s="228"/>
      <c r="CS94" s="229"/>
      <c r="CT94" s="78"/>
      <c r="CU94" s="1"/>
      <c r="CV94" s="1"/>
      <c r="CW94" s="78"/>
      <c r="CX94" s="233"/>
      <c r="CY94" s="234"/>
      <c r="CZ94" s="234"/>
      <c r="DA94" s="234"/>
      <c r="DB94" s="234"/>
      <c r="DC94" s="234"/>
      <c r="DD94" s="234"/>
      <c r="DE94" s="234"/>
      <c r="DF94" s="234"/>
      <c r="DG94" s="234"/>
      <c r="DH94" s="234"/>
      <c r="DI94" s="234"/>
      <c r="DJ94" s="234"/>
      <c r="DK94" s="234"/>
      <c r="DL94" s="234"/>
      <c r="DM94" s="235"/>
      <c r="DN94" s="374"/>
      <c r="DO94" s="375"/>
      <c r="DP94" s="376"/>
      <c r="DQ94" s="151"/>
      <c r="DR94" s="233"/>
      <c r="DS94" s="234"/>
      <c r="DT94" s="234"/>
      <c r="DU94" s="234"/>
      <c r="DV94" s="234"/>
      <c r="DW94" s="234"/>
      <c r="DX94" s="234"/>
      <c r="DY94" s="234"/>
      <c r="DZ94" s="234"/>
      <c r="EA94" s="234"/>
      <c r="EB94" s="234"/>
      <c r="EC94" s="234"/>
      <c r="ED94" s="234"/>
      <c r="EE94" s="234"/>
      <c r="EF94" s="234"/>
      <c r="EG94" s="234"/>
      <c r="EH94" s="234"/>
      <c r="EI94" s="235"/>
      <c r="EJ94" s="374"/>
      <c r="EK94" s="375"/>
      <c r="EL94" s="376"/>
      <c r="EM94" s="78"/>
      <c r="EN94" s="157"/>
      <c r="EO94" s="515"/>
      <c r="EP94" s="515"/>
      <c r="EQ94" s="161"/>
      <c r="ER94" s="161"/>
      <c r="ES94" s="370"/>
      <c r="ET94" s="370"/>
      <c r="EU94" s="370"/>
      <c r="EV94" s="370"/>
      <c r="EW94" s="370"/>
      <c r="EX94" s="370"/>
      <c r="EY94" s="370"/>
      <c r="EZ94" s="370"/>
      <c r="FA94" s="370"/>
      <c r="FB94" s="370"/>
      <c r="FC94" s="370"/>
      <c r="FD94" s="370"/>
      <c r="FE94" s="370"/>
      <c r="FF94" s="370"/>
      <c r="FG94" s="370"/>
      <c r="FH94" s="370"/>
      <c r="FI94" s="370"/>
      <c r="FJ94" s="370"/>
      <c r="FK94" s="370"/>
      <c r="FL94" s="370"/>
      <c r="FM94" s="370"/>
      <c r="FN94" s="370"/>
      <c r="FO94" s="370"/>
      <c r="FP94" s="370"/>
      <c r="FQ94" s="370"/>
      <c r="FR94" s="357"/>
      <c r="FS94" s="161"/>
      <c r="FT94" s="161"/>
      <c r="FU94" s="161"/>
      <c r="FV94" s="406"/>
      <c r="FW94" s="161"/>
      <c r="FX94" s="161"/>
      <c r="FY94" s="370"/>
      <c r="FZ94" s="370"/>
      <c r="GA94" s="370"/>
      <c r="GB94" s="370"/>
      <c r="GC94" s="370"/>
      <c r="GD94" s="370"/>
      <c r="GE94" s="370"/>
      <c r="GF94" s="370"/>
      <c r="GG94" s="370"/>
      <c r="GH94" s="370"/>
      <c r="GI94" s="370"/>
      <c r="GJ94" s="370"/>
      <c r="GK94" s="370"/>
      <c r="GL94" s="370"/>
      <c r="GM94" s="370"/>
      <c r="GN94" s="370"/>
      <c r="GO94" s="370"/>
      <c r="GP94" s="370"/>
      <c r="GQ94" s="357"/>
      <c r="GR94" s="357"/>
      <c r="GS94" s="357"/>
      <c r="GT94" s="161"/>
      <c r="GU94" s="161"/>
      <c r="GV94" s="161"/>
      <c r="GW94" s="189"/>
      <c r="GX94" s="519"/>
      <c r="GY94" s="45"/>
    </row>
    <row r="95" spans="4:207" ht="2.4" customHeight="1" x14ac:dyDescent="0.2">
      <c r="D95" s="497"/>
      <c r="E95" s="186"/>
      <c r="F95" s="17"/>
      <c r="G95" s="160"/>
      <c r="H95" s="161"/>
      <c r="I95" s="161"/>
      <c r="J95" s="161"/>
      <c r="K95" s="161"/>
      <c r="L95" s="161"/>
      <c r="M95" s="161"/>
      <c r="N95" s="161"/>
      <c r="O95" s="161"/>
      <c r="P95" s="161"/>
      <c r="Q95" s="165"/>
      <c r="R95" s="2"/>
      <c r="S95" s="151"/>
      <c r="T95" s="151"/>
      <c r="U95" s="151"/>
      <c r="V95" s="160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5"/>
      <c r="AH95" s="151"/>
      <c r="AI95" s="151"/>
      <c r="AJ95" s="151"/>
      <c r="AK95" s="160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5"/>
      <c r="AX95" s="151"/>
      <c r="AY95" s="151"/>
      <c r="AZ95" s="152"/>
      <c r="BA95" s="437"/>
      <c r="BB95" s="437"/>
      <c r="BC95" s="82"/>
      <c r="BD95" s="78"/>
      <c r="BE95" s="230" t="s">
        <v>145</v>
      </c>
      <c r="BF95" s="231"/>
      <c r="BG95" s="231"/>
      <c r="BH95" s="231"/>
      <c r="BI95" s="231"/>
      <c r="BJ95" s="231"/>
      <c r="BK95" s="231"/>
      <c r="BL95" s="231"/>
      <c r="BM95" s="231"/>
      <c r="BN95" s="231"/>
      <c r="BO95" s="231"/>
      <c r="BP95" s="231"/>
      <c r="BQ95" s="231"/>
      <c r="BR95" s="231"/>
      <c r="BS95" s="231"/>
      <c r="BT95" s="231"/>
      <c r="BU95" s="232"/>
      <c r="BV95" s="221"/>
      <c r="BW95" s="222"/>
      <c r="BX95" s="223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83"/>
      <c r="CV95" s="83"/>
      <c r="CW95" s="78"/>
      <c r="CX95" s="236"/>
      <c r="CY95" s="237"/>
      <c r="CZ95" s="237"/>
      <c r="DA95" s="237"/>
      <c r="DB95" s="237"/>
      <c r="DC95" s="237"/>
      <c r="DD95" s="237"/>
      <c r="DE95" s="237"/>
      <c r="DF95" s="237"/>
      <c r="DG95" s="237"/>
      <c r="DH95" s="237"/>
      <c r="DI95" s="237"/>
      <c r="DJ95" s="237"/>
      <c r="DK95" s="237"/>
      <c r="DL95" s="237"/>
      <c r="DM95" s="238"/>
      <c r="DN95" s="377"/>
      <c r="DO95" s="378"/>
      <c r="DP95" s="379"/>
      <c r="DQ95" s="151"/>
      <c r="DR95" s="236"/>
      <c r="DS95" s="237"/>
      <c r="DT95" s="237"/>
      <c r="DU95" s="237"/>
      <c r="DV95" s="237"/>
      <c r="DW95" s="237"/>
      <c r="DX95" s="237"/>
      <c r="DY95" s="237"/>
      <c r="DZ95" s="237"/>
      <c r="EA95" s="237"/>
      <c r="EB95" s="237"/>
      <c r="EC95" s="237"/>
      <c r="ED95" s="237"/>
      <c r="EE95" s="237"/>
      <c r="EF95" s="237"/>
      <c r="EG95" s="237"/>
      <c r="EH95" s="237"/>
      <c r="EI95" s="238"/>
      <c r="EJ95" s="377"/>
      <c r="EK95" s="378"/>
      <c r="EL95" s="379"/>
      <c r="EM95" s="78"/>
      <c r="EN95" s="84"/>
      <c r="EO95" s="515"/>
      <c r="EP95" s="515"/>
      <c r="EQ95" s="161"/>
      <c r="ER95" s="161"/>
      <c r="ES95" s="370" t="s">
        <v>146</v>
      </c>
      <c r="ET95" s="370"/>
      <c r="EU95" s="370"/>
      <c r="EV95" s="370"/>
      <c r="EW95" s="370"/>
      <c r="EX95" s="370"/>
      <c r="EY95" s="370"/>
      <c r="EZ95" s="370"/>
      <c r="FA95" s="370"/>
      <c r="FB95" s="370"/>
      <c r="FC95" s="370"/>
      <c r="FD95" s="370"/>
      <c r="FE95" s="370"/>
      <c r="FF95" s="370"/>
      <c r="FG95" s="370"/>
      <c r="FH95" s="370"/>
      <c r="FI95" s="370"/>
      <c r="FJ95" s="370"/>
      <c r="FK95" s="370"/>
      <c r="FL95" s="370"/>
      <c r="FM95" s="370"/>
      <c r="FN95" s="370"/>
      <c r="FO95" s="370"/>
      <c r="FP95" s="370"/>
      <c r="FQ95" s="370"/>
      <c r="FR95" s="357"/>
      <c r="FS95" s="161"/>
      <c r="FT95" s="161"/>
      <c r="FU95" s="161"/>
      <c r="FV95" s="406"/>
      <c r="FW95" s="161"/>
      <c r="FX95" s="161"/>
      <c r="FY95" s="370" t="s">
        <v>147</v>
      </c>
      <c r="FZ95" s="370"/>
      <c r="GA95" s="370"/>
      <c r="GB95" s="370"/>
      <c r="GC95" s="370"/>
      <c r="GD95" s="370"/>
      <c r="GE95" s="370"/>
      <c r="GF95" s="370"/>
      <c r="GG95" s="370"/>
      <c r="GH95" s="370"/>
      <c r="GI95" s="370"/>
      <c r="GJ95" s="370"/>
      <c r="GK95" s="370"/>
      <c r="GL95" s="370"/>
      <c r="GM95" s="370"/>
      <c r="GN95" s="370"/>
      <c r="GO95" s="370"/>
      <c r="GP95" s="370"/>
      <c r="GQ95" s="357"/>
      <c r="GR95" s="357"/>
      <c r="GS95" s="357"/>
      <c r="GT95" s="161"/>
      <c r="GU95" s="161"/>
      <c r="GV95" s="161"/>
      <c r="GW95" s="189"/>
      <c r="GX95" s="519"/>
      <c r="GY95" s="45"/>
    </row>
    <row r="96" spans="4:207" ht="2.4" customHeight="1" x14ac:dyDescent="0.2">
      <c r="D96" s="497"/>
      <c r="E96" s="186"/>
      <c r="F96" s="17"/>
      <c r="G96" s="160"/>
      <c r="H96" s="161"/>
      <c r="I96" s="161"/>
      <c r="J96" s="161"/>
      <c r="K96" s="161"/>
      <c r="L96" s="161"/>
      <c r="M96" s="161"/>
      <c r="N96" s="161"/>
      <c r="O96" s="161"/>
      <c r="P96" s="161"/>
      <c r="Q96" s="165"/>
      <c r="R96" s="2"/>
      <c r="S96" s="151"/>
      <c r="T96" s="151"/>
      <c r="U96" s="151"/>
      <c r="V96" s="160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5"/>
      <c r="AH96" s="151"/>
      <c r="AI96" s="151"/>
      <c r="AJ96" s="151"/>
      <c r="AK96" s="160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5"/>
      <c r="AX96" s="151"/>
      <c r="AY96" s="151"/>
      <c r="AZ96" s="152"/>
      <c r="BA96" s="437"/>
      <c r="BB96" s="437"/>
      <c r="BC96" s="82"/>
      <c r="BD96" s="78"/>
      <c r="BE96" s="233"/>
      <c r="BF96" s="234"/>
      <c r="BG96" s="234"/>
      <c r="BH96" s="234"/>
      <c r="BI96" s="234"/>
      <c r="BJ96" s="234"/>
      <c r="BK96" s="234"/>
      <c r="BL96" s="234"/>
      <c r="BM96" s="234"/>
      <c r="BN96" s="234"/>
      <c r="BO96" s="234"/>
      <c r="BP96" s="234"/>
      <c r="BQ96" s="234"/>
      <c r="BR96" s="234"/>
      <c r="BS96" s="234"/>
      <c r="BT96" s="234"/>
      <c r="BU96" s="235"/>
      <c r="BV96" s="224"/>
      <c r="BW96" s="225"/>
      <c r="BX96" s="226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83"/>
      <c r="CV96" s="83"/>
      <c r="CW96" s="78"/>
      <c r="CX96" s="230" t="s">
        <v>148</v>
      </c>
      <c r="CY96" s="231"/>
      <c r="CZ96" s="231"/>
      <c r="DA96" s="231"/>
      <c r="DB96" s="231"/>
      <c r="DC96" s="231"/>
      <c r="DD96" s="231"/>
      <c r="DE96" s="231"/>
      <c r="DF96" s="231"/>
      <c r="DG96" s="231"/>
      <c r="DH96" s="231"/>
      <c r="DI96" s="231"/>
      <c r="DJ96" s="231"/>
      <c r="DK96" s="231"/>
      <c r="DL96" s="231"/>
      <c r="DM96" s="232"/>
      <c r="DN96" s="371"/>
      <c r="DO96" s="372"/>
      <c r="DP96" s="373"/>
      <c r="DQ96" s="78"/>
      <c r="DR96" s="230" t="s">
        <v>149</v>
      </c>
      <c r="DS96" s="231"/>
      <c r="DT96" s="231"/>
      <c r="DU96" s="231"/>
      <c r="DV96" s="231"/>
      <c r="DW96" s="231"/>
      <c r="DX96" s="231"/>
      <c r="DY96" s="231"/>
      <c r="DZ96" s="231"/>
      <c r="EA96" s="231"/>
      <c r="EB96" s="231"/>
      <c r="EC96" s="231"/>
      <c r="ED96" s="231"/>
      <c r="EE96" s="231"/>
      <c r="EF96" s="231"/>
      <c r="EG96" s="231"/>
      <c r="EH96" s="231"/>
      <c r="EI96" s="232"/>
      <c r="EJ96" s="371"/>
      <c r="EK96" s="372"/>
      <c r="EL96" s="373"/>
      <c r="EM96" s="78"/>
      <c r="EN96" s="84"/>
      <c r="EO96" s="515"/>
      <c r="EP96" s="515"/>
      <c r="EQ96" s="161"/>
      <c r="ER96" s="161"/>
      <c r="ES96" s="370"/>
      <c r="ET96" s="370"/>
      <c r="EU96" s="370"/>
      <c r="EV96" s="370"/>
      <c r="EW96" s="370"/>
      <c r="EX96" s="370"/>
      <c r="EY96" s="370"/>
      <c r="EZ96" s="370"/>
      <c r="FA96" s="370"/>
      <c r="FB96" s="370"/>
      <c r="FC96" s="370"/>
      <c r="FD96" s="370"/>
      <c r="FE96" s="370"/>
      <c r="FF96" s="370"/>
      <c r="FG96" s="370"/>
      <c r="FH96" s="370"/>
      <c r="FI96" s="370"/>
      <c r="FJ96" s="370"/>
      <c r="FK96" s="370"/>
      <c r="FL96" s="370"/>
      <c r="FM96" s="370"/>
      <c r="FN96" s="370"/>
      <c r="FO96" s="370"/>
      <c r="FP96" s="370"/>
      <c r="FQ96" s="370"/>
      <c r="FR96" s="357"/>
      <c r="FS96" s="161"/>
      <c r="FT96" s="161"/>
      <c r="FU96" s="161"/>
      <c r="FV96" s="406"/>
      <c r="FW96" s="161"/>
      <c r="FX96" s="161"/>
      <c r="FY96" s="370"/>
      <c r="FZ96" s="370"/>
      <c r="GA96" s="370"/>
      <c r="GB96" s="370"/>
      <c r="GC96" s="370"/>
      <c r="GD96" s="370"/>
      <c r="GE96" s="370"/>
      <c r="GF96" s="370"/>
      <c r="GG96" s="370"/>
      <c r="GH96" s="370"/>
      <c r="GI96" s="370"/>
      <c r="GJ96" s="370"/>
      <c r="GK96" s="370"/>
      <c r="GL96" s="370"/>
      <c r="GM96" s="370"/>
      <c r="GN96" s="370"/>
      <c r="GO96" s="370"/>
      <c r="GP96" s="370"/>
      <c r="GQ96" s="357"/>
      <c r="GR96" s="357"/>
      <c r="GS96" s="357"/>
      <c r="GT96" s="161"/>
      <c r="GU96" s="161"/>
      <c r="GV96" s="161"/>
      <c r="GW96" s="189"/>
      <c r="GX96" s="519"/>
      <c r="GY96" s="45"/>
    </row>
    <row r="97" spans="4:207" ht="2.4" customHeight="1" x14ac:dyDescent="0.2">
      <c r="D97" s="497"/>
      <c r="E97" s="186"/>
      <c r="F97" s="17"/>
      <c r="G97" s="160"/>
      <c r="H97" s="161"/>
      <c r="I97" s="161"/>
      <c r="J97" s="161"/>
      <c r="K97" s="161"/>
      <c r="L97" s="161"/>
      <c r="M97" s="161"/>
      <c r="N97" s="161"/>
      <c r="O97" s="161"/>
      <c r="P97" s="161"/>
      <c r="Q97" s="165"/>
      <c r="R97" s="2"/>
      <c r="S97" s="151"/>
      <c r="T97" s="151"/>
      <c r="U97" s="151"/>
      <c r="V97" s="160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5"/>
      <c r="AH97" s="151"/>
      <c r="AI97" s="151"/>
      <c r="AJ97" s="151"/>
      <c r="AK97" s="160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5"/>
      <c r="AX97" s="151"/>
      <c r="AY97" s="151"/>
      <c r="AZ97" s="152"/>
      <c r="BA97" s="437"/>
      <c r="BB97" s="437"/>
      <c r="BC97" s="92"/>
      <c r="BD97" s="93"/>
      <c r="BE97" s="233"/>
      <c r="BF97" s="234"/>
      <c r="BG97" s="234"/>
      <c r="BH97" s="234"/>
      <c r="BI97" s="234"/>
      <c r="BJ97" s="234"/>
      <c r="BK97" s="234"/>
      <c r="BL97" s="234"/>
      <c r="BM97" s="234"/>
      <c r="BN97" s="234"/>
      <c r="BO97" s="234"/>
      <c r="BP97" s="234"/>
      <c r="BQ97" s="234"/>
      <c r="BR97" s="234"/>
      <c r="BS97" s="234"/>
      <c r="BT97" s="234"/>
      <c r="BU97" s="235"/>
      <c r="BV97" s="224"/>
      <c r="BW97" s="225"/>
      <c r="BX97" s="226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93"/>
      <c r="CU97" s="1"/>
      <c r="CV97" s="1"/>
      <c r="CW97" s="78"/>
      <c r="CX97" s="233"/>
      <c r="CY97" s="234"/>
      <c r="CZ97" s="234"/>
      <c r="DA97" s="234"/>
      <c r="DB97" s="234"/>
      <c r="DC97" s="234"/>
      <c r="DD97" s="234"/>
      <c r="DE97" s="234"/>
      <c r="DF97" s="234"/>
      <c r="DG97" s="234"/>
      <c r="DH97" s="234"/>
      <c r="DI97" s="234"/>
      <c r="DJ97" s="234"/>
      <c r="DK97" s="234"/>
      <c r="DL97" s="234"/>
      <c r="DM97" s="235"/>
      <c r="DN97" s="374"/>
      <c r="DO97" s="375"/>
      <c r="DP97" s="376"/>
      <c r="DQ97" s="78"/>
      <c r="DR97" s="233"/>
      <c r="DS97" s="234"/>
      <c r="DT97" s="234"/>
      <c r="DU97" s="234"/>
      <c r="DV97" s="234"/>
      <c r="DW97" s="234"/>
      <c r="DX97" s="234"/>
      <c r="DY97" s="234"/>
      <c r="DZ97" s="234"/>
      <c r="EA97" s="234"/>
      <c r="EB97" s="234"/>
      <c r="EC97" s="234"/>
      <c r="ED97" s="234"/>
      <c r="EE97" s="234"/>
      <c r="EF97" s="234"/>
      <c r="EG97" s="234"/>
      <c r="EH97" s="234"/>
      <c r="EI97" s="235"/>
      <c r="EJ97" s="374"/>
      <c r="EK97" s="375"/>
      <c r="EL97" s="376"/>
      <c r="EM97" s="78"/>
      <c r="EN97" s="24"/>
      <c r="EO97" s="515"/>
      <c r="EP97" s="515"/>
      <c r="EQ97" s="161"/>
      <c r="ER97" s="161"/>
      <c r="ES97" s="370"/>
      <c r="ET97" s="370"/>
      <c r="EU97" s="370"/>
      <c r="EV97" s="370"/>
      <c r="EW97" s="370"/>
      <c r="EX97" s="370"/>
      <c r="EY97" s="370"/>
      <c r="EZ97" s="370"/>
      <c r="FA97" s="370"/>
      <c r="FB97" s="370"/>
      <c r="FC97" s="370"/>
      <c r="FD97" s="370"/>
      <c r="FE97" s="370"/>
      <c r="FF97" s="370"/>
      <c r="FG97" s="370"/>
      <c r="FH97" s="370"/>
      <c r="FI97" s="370"/>
      <c r="FJ97" s="370"/>
      <c r="FK97" s="370"/>
      <c r="FL97" s="370"/>
      <c r="FM97" s="370"/>
      <c r="FN97" s="370"/>
      <c r="FO97" s="370"/>
      <c r="FP97" s="370"/>
      <c r="FQ97" s="370"/>
      <c r="FR97" s="357"/>
      <c r="FS97" s="161"/>
      <c r="FT97" s="161"/>
      <c r="FU97" s="161"/>
      <c r="FV97" s="406"/>
      <c r="FW97" s="161"/>
      <c r="FX97" s="161"/>
      <c r="FY97" s="370"/>
      <c r="FZ97" s="370"/>
      <c r="GA97" s="370"/>
      <c r="GB97" s="370"/>
      <c r="GC97" s="370"/>
      <c r="GD97" s="370"/>
      <c r="GE97" s="370"/>
      <c r="GF97" s="370"/>
      <c r="GG97" s="370"/>
      <c r="GH97" s="370"/>
      <c r="GI97" s="370"/>
      <c r="GJ97" s="370"/>
      <c r="GK97" s="370"/>
      <c r="GL97" s="370"/>
      <c r="GM97" s="370"/>
      <c r="GN97" s="370"/>
      <c r="GO97" s="370"/>
      <c r="GP97" s="370"/>
      <c r="GQ97" s="357"/>
      <c r="GR97" s="357"/>
      <c r="GS97" s="357"/>
      <c r="GT97" s="161"/>
      <c r="GU97" s="161"/>
      <c r="GV97" s="161"/>
      <c r="GW97" s="189"/>
      <c r="GX97" s="519"/>
      <c r="GY97" s="45"/>
    </row>
    <row r="98" spans="4:207" ht="2.4" customHeight="1" x14ac:dyDescent="0.2">
      <c r="D98" s="497"/>
      <c r="E98" s="186"/>
      <c r="F98" s="17"/>
      <c r="G98" s="160"/>
      <c r="H98" s="161"/>
      <c r="I98" s="161"/>
      <c r="J98" s="161"/>
      <c r="K98" s="161"/>
      <c r="L98" s="161"/>
      <c r="M98" s="161"/>
      <c r="N98" s="161"/>
      <c r="O98" s="161"/>
      <c r="P98" s="161"/>
      <c r="Q98" s="165"/>
      <c r="R98" s="2"/>
      <c r="S98" s="151"/>
      <c r="T98" s="151"/>
      <c r="U98" s="151"/>
      <c r="V98" s="160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5"/>
      <c r="AH98" s="151"/>
      <c r="AI98" s="151"/>
      <c r="AJ98" s="151"/>
      <c r="AK98" s="160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5"/>
      <c r="AX98" s="151"/>
      <c r="AY98" s="151"/>
      <c r="AZ98" s="152"/>
      <c r="BA98" s="437"/>
      <c r="BB98" s="437"/>
      <c r="BC98" s="92"/>
      <c r="BD98" s="93"/>
      <c r="BE98" s="233"/>
      <c r="BF98" s="234"/>
      <c r="BG98" s="234"/>
      <c r="BH98" s="234"/>
      <c r="BI98" s="234"/>
      <c r="BJ98" s="234"/>
      <c r="BK98" s="234"/>
      <c r="BL98" s="234"/>
      <c r="BM98" s="234"/>
      <c r="BN98" s="234"/>
      <c r="BO98" s="234"/>
      <c r="BP98" s="234"/>
      <c r="BQ98" s="234"/>
      <c r="BR98" s="234"/>
      <c r="BS98" s="234"/>
      <c r="BT98" s="234"/>
      <c r="BU98" s="235"/>
      <c r="BV98" s="224"/>
      <c r="BW98" s="225"/>
      <c r="BX98" s="226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93"/>
      <c r="CU98" s="1"/>
      <c r="CV98" s="1"/>
      <c r="CW98" s="161"/>
      <c r="CX98" s="233"/>
      <c r="CY98" s="234"/>
      <c r="CZ98" s="234"/>
      <c r="DA98" s="234"/>
      <c r="DB98" s="234"/>
      <c r="DC98" s="234"/>
      <c r="DD98" s="234"/>
      <c r="DE98" s="234"/>
      <c r="DF98" s="234"/>
      <c r="DG98" s="234"/>
      <c r="DH98" s="234"/>
      <c r="DI98" s="234"/>
      <c r="DJ98" s="234"/>
      <c r="DK98" s="234"/>
      <c r="DL98" s="234"/>
      <c r="DM98" s="235"/>
      <c r="DN98" s="374"/>
      <c r="DO98" s="375"/>
      <c r="DP98" s="376"/>
      <c r="DQ98" s="151"/>
      <c r="DR98" s="233"/>
      <c r="DS98" s="234"/>
      <c r="DT98" s="234"/>
      <c r="DU98" s="234"/>
      <c r="DV98" s="234"/>
      <c r="DW98" s="234"/>
      <c r="DX98" s="234"/>
      <c r="DY98" s="234"/>
      <c r="DZ98" s="234"/>
      <c r="EA98" s="234"/>
      <c r="EB98" s="234"/>
      <c r="EC98" s="234"/>
      <c r="ED98" s="234"/>
      <c r="EE98" s="234"/>
      <c r="EF98" s="234"/>
      <c r="EG98" s="234"/>
      <c r="EH98" s="234"/>
      <c r="EI98" s="235"/>
      <c r="EJ98" s="374"/>
      <c r="EK98" s="375"/>
      <c r="EL98" s="376"/>
      <c r="EM98" s="151"/>
      <c r="EN98" s="24"/>
      <c r="EO98" s="515"/>
      <c r="EP98" s="515"/>
      <c r="EQ98" s="161"/>
      <c r="ER98" s="161"/>
      <c r="ES98" s="370"/>
      <c r="ET98" s="370"/>
      <c r="EU98" s="370"/>
      <c r="EV98" s="370"/>
      <c r="EW98" s="370"/>
      <c r="EX98" s="370"/>
      <c r="EY98" s="370"/>
      <c r="EZ98" s="370"/>
      <c r="FA98" s="370"/>
      <c r="FB98" s="370"/>
      <c r="FC98" s="370"/>
      <c r="FD98" s="370"/>
      <c r="FE98" s="370"/>
      <c r="FF98" s="370"/>
      <c r="FG98" s="370"/>
      <c r="FH98" s="370"/>
      <c r="FI98" s="370"/>
      <c r="FJ98" s="370"/>
      <c r="FK98" s="370"/>
      <c r="FL98" s="370"/>
      <c r="FM98" s="370"/>
      <c r="FN98" s="370"/>
      <c r="FO98" s="370"/>
      <c r="FP98" s="370"/>
      <c r="FQ98" s="370"/>
      <c r="FR98" s="357"/>
      <c r="FS98" s="161"/>
      <c r="FT98" s="161"/>
      <c r="FU98" s="161"/>
      <c r="FV98" s="406"/>
      <c r="FW98" s="161"/>
      <c r="FX98" s="161"/>
      <c r="FY98" s="370"/>
      <c r="FZ98" s="370"/>
      <c r="GA98" s="370"/>
      <c r="GB98" s="370"/>
      <c r="GC98" s="370"/>
      <c r="GD98" s="370"/>
      <c r="GE98" s="370"/>
      <c r="GF98" s="370"/>
      <c r="GG98" s="370"/>
      <c r="GH98" s="370"/>
      <c r="GI98" s="370"/>
      <c r="GJ98" s="370"/>
      <c r="GK98" s="370"/>
      <c r="GL98" s="370"/>
      <c r="GM98" s="370"/>
      <c r="GN98" s="370"/>
      <c r="GO98" s="370"/>
      <c r="GP98" s="370"/>
      <c r="GQ98" s="357"/>
      <c r="GR98" s="357"/>
      <c r="GS98" s="357"/>
      <c r="GT98" s="161"/>
      <c r="GU98" s="161"/>
      <c r="GV98" s="161"/>
      <c r="GW98" s="189"/>
      <c r="GX98" s="519"/>
      <c r="GY98" s="45"/>
    </row>
    <row r="99" spans="4:207" ht="2.4" customHeight="1" x14ac:dyDescent="0.2">
      <c r="D99" s="497"/>
      <c r="E99" s="186"/>
      <c r="F99" s="17"/>
      <c r="G99" s="160"/>
      <c r="H99" s="161"/>
      <c r="I99" s="161"/>
      <c r="J99" s="161"/>
      <c r="K99" s="161"/>
      <c r="L99" s="161"/>
      <c r="M99" s="161"/>
      <c r="N99" s="161"/>
      <c r="O99" s="161"/>
      <c r="P99" s="161"/>
      <c r="Q99" s="165"/>
      <c r="R99" s="2"/>
      <c r="S99" s="151"/>
      <c r="T99" s="151"/>
      <c r="U99" s="151"/>
      <c r="V99" s="160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5"/>
      <c r="AH99" s="151"/>
      <c r="AI99" s="151"/>
      <c r="AJ99" s="151"/>
      <c r="AK99" s="160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5"/>
      <c r="AX99" s="151"/>
      <c r="AY99" s="151"/>
      <c r="AZ99" s="152"/>
      <c r="BA99" s="437"/>
      <c r="BB99" s="437"/>
      <c r="BC99" s="92"/>
      <c r="BD99" s="93"/>
      <c r="BE99" s="236"/>
      <c r="BF99" s="237"/>
      <c r="BG99" s="237"/>
      <c r="BH99" s="237"/>
      <c r="BI99" s="237"/>
      <c r="BJ99" s="237"/>
      <c r="BK99" s="237"/>
      <c r="BL99" s="237"/>
      <c r="BM99" s="237"/>
      <c r="BN99" s="237"/>
      <c r="BO99" s="237"/>
      <c r="BP99" s="237"/>
      <c r="BQ99" s="237"/>
      <c r="BR99" s="237"/>
      <c r="BS99" s="237"/>
      <c r="BT99" s="237"/>
      <c r="BU99" s="238"/>
      <c r="BV99" s="227"/>
      <c r="BW99" s="228"/>
      <c r="BX99" s="229"/>
      <c r="BY99" s="161"/>
      <c r="BZ99" s="161"/>
      <c r="CA99" s="161"/>
      <c r="CB99" s="161"/>
      <c r="CC99" s="161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93"/>
      <c r="CU99" s="1"/>
      <c r="CV99" s="1"/>
      <c r="CW99" s="78"/>
      <c r="CX99" s="233"/>
      <c r="CY99" s="234"/>
      <c r="CZ99" s="234"/>
      <c r="DA99" s="234"/>
      <c r="DB99" s="234"/>
      <c r="DC99" s="234"/>
      <c r="DD99" s="234"/>
      <c r="DE99" s="234"/>
      <c r="DF99" s="234"/>
      <c r="DG99" s="234"/>
      <c r="DH99" s="234"/>
      <c r="DI99" s="234"/>
      <c r="DJ99" s="234"/>
      <c r="DK99" s="234"/>
      <c r="DL99" s="234"/>
      <c r="DM99" s="235"/>
      <c r="DN99" s="374"/>
      <c r="DO99" s="375"/>
      <c r="DP99" s="376"/>
      <c r="DQ99" s="151"/>
      <c r="DR99" s="233"/>
      <c r="DS99" s="234"/>
      <c r="DT99" s="234"/>
      <c r="DU99" s="234"/>
      <c r="DV99" s="234"/>
      <c r="DW99" s="234"/>
      <c r="DX99" s="234"/>
      <c r="DY99" s="234"/>
      <c r="DZ99" s="234"/>
      <c r="EA99" s="234"/>
      <c r="EB99" s="234"/>
      <c r="EC99" s="234"/>
      <c r="ED99" s="234"/>
      <c r="EE99" s="234"/>
      <c r="EF99" s="234"/>
      <c r="EG99" s="234"/>
      <c r="EH99" s="234"/>
      <c r="EI99" s="235"/>
      <c r="EJ99" s="374"/>
      <c r="EK99" s="375"/>
      <c r="EL99" s="376"/>
      <c r="EM99" s="151"/>
      <c r="EN99" s="24"/>
      <c r="EO99" s="515"/>
      <c r="EP99" s="515"/>
      <c r="EQ99" s="161"/>
      <c r="ER99" s="161"/>
      <c r="ES99" s="370"/>
      <c r="ET99" s="370"/>
      <c r="EU99" s="370"/>
      <c r="EV99" s="370"/>
      <c r="EW99" s="370"/>
      <c r="EX99" s="370"/>
      <c r="EY99" s="370"/>
      <c r="EZ99" s="370"/>
      <c r="FA99" s="370"/>
      <c r="FB99" s="370"/>
      <c r="FC99" s="370"/>
      <c r="FD99" s="370"/>
      <c r="FE99" s="370"/>
      <c r="FF99" s="370"/>
      <c r="FG99" s="370"/>
      <c r="FH99" s="370"/>
      <c r="FI99" s="370"/>
      <c r="FJ99" s="370"/>
      <c r="FK99" s="370"/>
      <c r="FL99" s="370"/>
      <c r="FM99" s="370"/>
      <c r="FN99" s="370"/>
      <c r="FO99" s="370"/>
      <c r="FP99" s="370"/>
      <c r="FQ99" s="370"/>
      <c r="FR99" s="357"/>
      <c r="FS99" s="161"/>
      <c r="FT99" s="161"/>
      <c r="FU99" s="161"/>
      <c r="FV99" s="406"/>
      <c r="FW99" s="161"/>
      <c r="FX99" s="161"/>
      <c r="FY99" s="370"/>
      <c r="FZ99" s="370"/>
      <c r="GA99" s="370"/>
      <c r="GB99" s="370"/>
      <c r="GC99" s="370"/>
      <c r="GD99" s="370"/>
      <c r="GE99" s="370"/>
      <c r="GF99" s="370"/>
      <c r="GG99" s="370"/>
      <c r="GH99" s="370"/>
      <c r="GI99" s="370"/>
      <c r="GJ99" s="370"/>
      <c r="GK99" s="370"/>
      <c r="GL99" s="370"/>
      <c r="GM99" s="370"/>
      <c r="GN99" s="370"/>
      <c r="GO99" s="370"/>
      <c r="GP99" s="370"/>
      <c r="GQ99" s="357"/>
      <c r="GR99" s="357"/>
      <c r="GS99" s="357"/>
      <c r="GT99" s="161"/>
      <c r="GU99" s="161"/>
      <c r="GV99" s="161"/>
      <c r="GW99" s="189"/>
      <c r="GX99" s="519"/>
      <c r="GY99" s="45"/>
    </row>
    <row r="100" spans="4:207" ht="2.4" customHeight="1" x14ac:dyDescent="0.2">
      <c r="D100" s="497"/>
      <c r="E100" s="186"/>
      <c r="F100" s="17"/>
      <c r="G100" s="160"/>
      <c r="H100" s="161"/>
      <c r="I100" s="161"/>
      <c r="J100" s="161"/>
      <c r="K100" s="161"/>
      <c r="L100" s="161"/>
      <c r="M100" s="161"/>
      <c r="N100" s="161"/>
      <c r="O100" s="161"/>
      <c r="P100" s="161"/>
      <c r="Q100" s="165"/>
      <c r="R100" s="2"/>
      <c r="S100" s="151"/>
      <c r="T100" s="151"/>
      <c r="U100" s="151"/>
      <c r="V100" s="160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5"/>
      <c r="AH100" s="151"/>
      <c r="AI100" s="151"/>
      <c r="AJ100" s="151"/>
      <c r="AK100" s="160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5"/>
      <c r="AX100" s="151"/>
      <c r="AY100" s="151"/>
      <c r="AZ100" s="152"/>
      <c r="BA100" s="437"/>
      <c r="BB100" s="437"/>
      <c r="BC100" s="92"/>
      <c r="BD100" s="285" t="s">
        <v>150</v>
      </c>
      <c r="BE100" s="285"/>
      <c r="BF100" s="285"/>
      <c r="BG100" s="285"/>
      <c r="BH100" s="285"/>
      <c r="BI100" s="285"/>
      <c r="BJ100" s="285"/>
      <c r="BK100" s="285"/>
      <c r="BL100" s="285"/>
      <c r="BM100" s="285"/>
      <c r="BN100" s="285"/>
      <c r="BO100" s="285"/>
      <c r="BP100" s="285"/>
      <c r="BQ100" s="285"/>
      <c r="BR100" s="285"/>
      <c r="BS100" s="285"/>
      <c r="BT100" s="285"/>
      <c r="BU100" s="285"/>
      <c r="BV100" s="285"/>
      <c r="BW100" s="285"/>
      <c r="BX100" s="285"/>
      <c r="BY100" s="285"/>
      <c r="BZ100" s="285"/>
      <c r="CA100" s="285"/>
      <c r="CB100" s="285"/>
      <c r="CC100" s="285"/>
      <c r="CD100" s="285"/>
      <c r="CE100" s="285"/>
      <c r="CF100" s="285"/>
      <c r="CG100" s="285"/>
      <c r="CH100" s="285"/>
      <c r="CI100" s="285"/>
      <c r="CJ100" s="285"/>
      <c r="CK100" s="285"/>
      <c r="CL100" s="285"/>
      <c r="CM100" s="285"/>
      <c r="CN100" s="285"/>
      <c r="CO100" s="285"/>
      <c r="CP100" s="285"/>
      <c r="CQ100" s="285"/>
      <c r="CR100" s="285"/>
      <c r="CS100" s="285"/>
      <c r="CT100" s="285"/>
      <c r="CU100" s="1"/>
      <c r="CV100" s="1"/>
      <c r="CW100" s="78"/>
      <c r="CX100" s="236"/>
      <c r="CY100" s="237"/>
      <c r="CZ100" s="237"/>
      <c r="DA100" s="237"/>
      <c r="DB100" s="237"/>
      <c r="DC100" s="237"/>
      <c r="DD100" s="237"/>
      <c r="DE100" s="237"/>
      <c r="DF100" s="237"/>
      <c r="DG100" s="237"/>
      <c r="DH100" s="237"/>
      <c r="DI100" s="237"/>
      <c r="DJ100" s="237"/>
      <c r="DK100" s="237"/>
      <c r="DL100" s="237"/>
      <c r="DM100" s="238"/>
      <c r="DN100" s="377"/>
      <c r="DO100" s="378"/>
      <c r="DP100" s="379"/>
      <c r="DQ100" s="151"/>
      <c r="DR100" s="236"/>
      <c r="DS100" s="237"/>
      <c r="DT100" s="237"/>
      <c r="DU100" s="237"/>
      <c r="DV100" s="237"/>
      <c r="DW100" s="237"/>
      <c r="DX100" s="237"/>
      <c r="DY100" s="237"/>
      <c r="DZ100" s="237"/>
      <c r="EA100" s="237"/>
      <c r="EB100" s="237"/>
      <c r="EC100" s="237"/>
      <c r="ED100" s="237"/>
      <c r="EE100" s="237"/>
      <c r="EF100" s="237"/>
      <c r="EG100" s="237"/>
      <c r="EH100" s="237"/>
      <c r="EI100" s="238"/>
      <c r="EJ100" s="377"/>
      <c r="EK100" s="378"/>
      <c r="EL100" s="379"/>
      <c r="EM100" s="151"/>
      <c r="EN100" s="24"/>
      <c r="EO100" s="515"/>
      <c r="EP100" s="515"/>
      <c r="EQ100" s="161"/>
      <c r="ER100" s="161"/>
      <c r="ES100" s="370" t="s">
        <v>151</v>
      </c>
      <c r="ET100" s="370"/>
      <c r="EU100" s="370"/>
      <c r="EV100" s="370"/>
      <c r="EW100" s="370"/>
      <c r="EX100" s="370"/>
      <c r="EY100" s="370"/>
      <c r="EZ100" s="370"/>
      <c r="FA100" s="370"/>
      <c r="FB100" s="370"/>
      <c r="FC100" s="370"/>
      <c r="FD100" s="370"/>
      <c r="FE100" s="370"/>
      <c r="FF100" s="370"/>
      <c r="FG100" s="370"/>
      <c r="FH100" s="370"/>
      <c r="FI100" s="370"/>
      <c r="FJ100" s="370"/>
      <c r="FK100" s="370"/>
      <c r="FL100" s="370"/>
      <c r="FM100" s="370"/>
      <c r="FN100" s="370"/>
      <c r="FO100" s="370"/>
      <c r="FP100" s="370"/>
      <c r="FQ100" s="370"/>
      <c r="FR100" s="357"/>
      <c r="FS100" s="161"/>
      <c r="FT100" s="161"/>
      <c r="FU100" s="161"/>
      <c r="FV100" s="406"/>
      <c r="FW100" s="161"/>
      <c r="FX100" s="161"/>
      <c r="FY100" s="370" t="s">
        <v>151</v>
      </c>
      <c r="FZ100" s="370"/>
      <c r="GA100" s="370"/>
      <c r="GB100" s="370"/>
      <c r="GC100" s="370"/>
      <c r="GD100" s="370"/>
      <c r="GE100" s="370"/>
      <c r="GF100" s="370"/>
      <c r="GG100" s="370"/>
      <c r="GH100" s="370"/>
      <c r="GI100" s="370"/>
      <c r="GJ100" s="370"/>
      <c r="GK100" s="370"/>
      <c r="GL100" s="370"/>
      <c r="GM100" s="370"/>
      <c r="GN100" s="370"/>
      <c r="GO100" s="370"/>
      <c r="GP100" s="370"/>
      <c r="GQ100" s="357"/>
      <c r="GR100" s="357"/>
      <c r="GS100" s="357"/>
      <c r="GT100" s="161"/>
      <c r="GU100" s="161"/>
      <c r="GV100" s="161"/>
      <c r="GW100" s="189"/>
      <c r="GX100" s="519"/>
      <c r="GY100" s="45"/>
    </row>
    <row r="101" spans="4:207" ht="2.4" customHeight="1" x14ac:dyDescent="0.2">
      <c r="D101" s="497"/>
      <c r="E101" s="186"/>
      <c r="F101" s="17"/>
      <c r="G101" s="160"/>
      <c r="H101" s="161"/>
      <c r="I101" s="161"/>
      <c r="J101" s="161"/>
      <c r="K101" s="161"/>
      <c r="L101" s="161"/>
      <c r="M101" s="161"/>
      <c r="N101" s="161"/>
      <c r="O101" s="161"/>
      <c r="P101" s="161"/>
      <c r="Q101" s="165"/>
      <c r="R101" s="2"/>
      <c r="S101" s="151"/>
      <c r="T101" s="151"/>
      <c r="U101" s="151"/>
      <c r="V101" s="160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5"/>
      <c r="AH101" s="151"/>
      <c r="AI101" s="151"/>
      <c r="AJ101" s="151"/>
      <c r="AK101" s="160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5"/>
      <c r="AX101" s="151"/>
      <c r="AY101" s="151"/>
      <c r="AZ101" s="152"/>
      <c r="BA101" s="437"/>
      <c r="BB101" s="437"/>
      <c r="BC101" s="92"/>
      <c r="BD101" s="285"/>
      <c r="BE101" s="285"/>
      <c r="BF101" s="285"/>
      <c r="BG101" s="285"/>
      <c r="BH101" s="285"/>
      <c r="BI101" s="285"/>
      <c r="BJ101" s="285"/>
      <c r="BK101" s="285"/>
      <c r="BL101" s="285"/>
      <c r="BM101" s="285"/>
      <c r="BN101" s="285"/>
      <c r="BO101" s="285"/>
      <c r="BP101" s="285"/>
      <c r="BQ101" s="285"/>
      <c r="BR101" s="285"/>
      <c r="BS101" s="285"/>
      <c r="BT101" s="285"/>
      <c r="BU101" s="285"/>
      <c r="BV101" s="285"/>
      <c r="BW101" s="285"/>
      <c r="BX101" s="285"/>
      <c r="BY101" s="285"/>
      <c r="BZ101" s="285"/>
      <c r="CA101" s="285"/>
      <c r="CB101" s="285"/>
      <c r="CC101" s="285"/>
      <c r="CD101" s="285"/>
      <c r="CE101" s="285"/>
      <c r="CF101" s="285"/>
      <c r="CG101" s="285"/>
      <c r="CH101" s="285"/>
      <c r="CI101" s="285"/>
      <c r="CJ101" s="285"/>
      <c r="CK101" s="285"/>
      <c r="CL101" s="285"/>
      <c r="CM101" s="285"/>
      <c r="CN101" s="285"/>
      <c r="CO101" s="285"/>
      <c r="CP101" s="285"/>
      <c r="CQ101" s="285"/>
      <c r="CR101" s="285"/>
      <c r="CS101" s="285"/>
      <c r="CT101" s="285"/>
      <c r="CU101" s="1"/>
      <c r="CV101" s="1"/>
      <c r="CW101" s="78"/>
      <c r="CX101" s="230" t="s">
        <v>152</v>
      </c>
      <c r="CY101" s="231"/>
      <c r="CZ101" s="231"/>
      <c r="DA101" s="231"/>
      <c r="DB101" s="231"/>
      <c r="DC101" s="231"/>
      <c r="DD101" s="231"/>
      <c r="DE101" s="231"/>
      <c r="DF101" s="231"/>
      <c r="DG101" s="231"/>
      <c r="DH101" s="231"/>
      <c r="DI101" s="231"/>
      <c r="DJ101" s="231"/>
      <c r="DK101" s="231"/>
      <c r="DL101" s="231"/>
      <c r="DM101" s="232"/>
      <c r="DN101" s="371"/>
      <c r="DO101" s="372"/>
      <c r="DP101" s="373"/>
      <c r="DQ101" s="78"/>
      <c r="DR101" s="230" t="s">
        <v>153</v>
      </c>
      <c r="DS101" s="231"/>
      <c r="DT101" s="231"/>
      <c r="DU101" s="231"/>
      <c r="DV101" s="231"/>
      <c r="DW101" s="231"/>
      <c r="DX101" s="231"/>
      <c r="DY101" s="231"/>
      <c r="DZ101" s="231"/>
      <c r="EA101" s="231"/>
      <c r="EB101" s="231"/>
      <c r="EC101" s="231"/>
      <c r="ED101" s="231"/>
      <c r="EE101" s="231"/>
      <c r="EF101" s="231"/>
      <c r="EG101" s="231"/>
      <c r="EH101" s="231"/>
      <c r="EI101" s="232"/>
      <c r="EJ101" s="371"/>
      <c r="EK101" s="372"/>
      <c r="EL101" s="373"/>
      <c r="EM101" s="78"/>
      <c r="EN101" s="24"/>
      <c r="EO101" s="515"/>
      <c r="EP101" s="515"/>
      <c r="EQ101" s="161"/>
      <c r="ER101" s="161"/>
      <c r="ES101" s="370"/>
      <c r="ET101" s="370"/>
      <c r="EU101" s="370"/>
      <c r="EV101" s="370"/>
      <c r="EW101" s="370"/>
      <c r="EX101" s="370"/>
      <c r="EY101" s="370"/>
      <c r="EZ101" s="370"/>
      <c r="FA101" s="370"/>
      <c r="FB101" s="370"/>
      <c r="FC101" s="370"/>
      <c r="FD101" s="370"/>
      <c r="FE101" s="370"/>
      <c r="FF101" s="370"/>
      <c r="FG101" s="370"/>
      <c r="FH101" s="370"/>
      <c r="FI101" s="370"/>
      <c r="FJ101" s="370"/>
      <c r="FK101" s="370"/>
      <c r="FL101" s="370"/>
      <c r="FM101" s="370"/>
      <c r="FN101" s="370"/>
      <c r="FO101" s="370"/>
      <c r="FP101" s="370"/>
      <c r="FQ101" s="370"/>
      <c r="FR101" s="357"/>
      <c r="FS101" s="161"/>
      <c r="FT101" s="161"/>
      <c r="FU101" s="161"/>
      <c r="FV101" s="406"/>
      <c r="FW101" s="161"/>
      <c r="FX101" s="161"/>
      <c r="FY101" s="370"/>
      <c r="FZ101" s="370"/>
      <c r="GA101" s="370"/>
      <c r="GB101" s="370"/>
      <c r="GC101" s="370"/>
      <c r="GD101" s="370"/>
      <c r="GE101" s="370"/>
      <c r="GF101" s="370"/>
      <c r="GG101" s="370"/>
      <c r="GH101" s="370"/>
      <c r="GI101" s="370"/>
      <c r="GJ101" s="370"/>
      <c r="GK101" s="370"/>
      <c r="GL101" s="370"/>
      <c r="GM101" s="370"/>
      <c r="GN101" s="370"/>
      <c r="GO101" s="370"/>
      <c r="GP101" s="370"/>
      <c r="GQ101" s="357"/>
      <c r="GR101" s="357"/>
      <c r="GS101" s="357"/>
      <c r="GT101" s="161"/>
      <c r="GU101" s="161"/>
      <c r="GV101" s="161"/>
      <c r="GW101" s="189"/>
      <c r="GX101" s="519"/>
      <c r="GY101" s="45"/>
    </row>
    <row r="102" spans="4:207" ht="2.4" customHeight="1" x14ac:dyDescent="0.2">
      <c r="D102" s="497"/>
      <c r="E102" s="186"/>
      <c r="F102" s="17"/>
      <c r="G102" s="160"/>
      <c r="H102" s="161"/>
      <c r="I102" s="161"/>
      <c r="J102" s="161"/>
      <c r="K102" s="161"/>
      <c r="L102" s="161"/>
      <c r="M102" s="161"/>
      <c r="N102" s="161"/>
      <c r="O102" s="161"/>
      <c r="P102" s="161"/>
      <c r="Q102" s="165"/>
      <c r="R102" s="2"/>
      <c r="S102" s="151"/>
      <c r="T102" s="151"/>
      <c r="U102" s="151"/>
      <c r="V102" s="160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5"/>
      <c r="AH102" s="151"/>
      <c r="AI102" s="151"/>
      <c r="AJ102" s="151"/>
      <c r="AK102" s="160"/>
      <c r="AL102" s="161"/>
      <c r="AM102" s="161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5"/>
      <c r="AX102" s="151"/>
      <c r="AY102" s="151"/>
      <c r="AZ102" s="152"/>
      <c r="BA102" s="437"/>
      <c r="BB102" s="437"/>
      <c r="BC102" s="91"/>
      <c r="BD102" s="285"/>
      <c r="BE102" s="285"/>
      <c r="BF102" s="285"/>
      <c r="BG102" s="285"/>
      <c r="BH102" s="285"/>
      <c r="BI102" s="285"/>
      <c r="BJ102" s="285"/>
      <c r="BK102" s="285"/>
      <c r="BL102" s="285"/>
      <c r="BM102" s="285"/>
      <c r="BN102" s="285"/>
      <c r="BO102" s="285"/>
      <c r="BP102" s="285"/>
      <c r="BQ102" s="285"/>
      <c r="BR102" s="285"/>
      <c r="BS102" s="285"/>
      <c r="BT102" s="285"/>
      <c r="BU102" s="285"/>
      <c r="BV102" s="285"/>
      <c r="BW102" s="285"/>
      <c r="BX102" s="285"/>
      <c r="BY102" s="285"/>
      <c r="BZ102" s="285"/>
      <c r="CA102" s="285"/>
      <c r="CB102" s="285"/>
      <c r="CC102" s="285"/>
      <c r="CD102" s="285"/>
      <c r="CE102" s="285"/>
      <c r="CF102" s="285"/>
      <c r="CG102" s="285"/>
      <c r="CH102" s="285"/>
      <c r="CI102" s="285"/>
      <c r="CJ102" s="285"/>
      <c r="CK102" s="285"/>
      <c r="CL102" s="285"/>
      <c r="CM102" s="285"/>
      <c r="CN102" s="285"/>
      <c r="CO102" s="285"/>
      <c r="CP102" s="285"/>
      <c r="CQ102" s="285"/>
      <c r="CR102" s="285"/>
      <c r="CS102" s="285"/>
      <c r="CT102" s="285"/>
      <c r="CU102" s="1"/>
      <c r="CV102" s="1"/>
      <c r="CW102" s="78"/>
      <c r="CX102" s="233"/>
      <c r="CY102" s="234"/>
      <c r="CZ102" s="234"/>
      <c r="DA102" s="234"/>
      <c r="DB102" s="234"/>
      <c r="DC102" s="234"/>
      <c r="DD102" s="234"/>
      <c r="DE102" s="234"/>
      <c r="DF102" s="234"/>
      <c r="DG102" s="234"/>
      <c r="DH102" s="234"/>
      <c r="DI102" s="234"/>
      <c r="DJ102" s="234"/>
      <c r="DK102" s="234"/>
      <c r="DL102" s="234"/>
      <c r="DM102" s="235"/>
      <c r="DN102" s="374"/>
      <c r="DO102" s="375"/>
      <c r="DP102" s="376"/>
      <c r="DQ102" s="78"/>
      <c r="DR102" s="233"/>
      <c r="DS102" s="234"/>
      <c r="DT102" s="234"/>
      <c r="DU102" s="234"/>
      <c r="DV102" s="234"/>
      <c r="DW102" s="234"/>
      <c r="DX102" s="234"/>
      <c r="DY102" s="234"/>
      <c r="DZ102" s="234"/>
      <c r="EA102" s="234"/>
      <c r="EB102" s="234"/>
      <c r="EC102" s="234"/>
      <c r="ED102" s="234"/>
      <c r="EE102" s="234"/>
      <c r="EF102" s="234"/>
      <c r="EG102" s="234"/>
      <c r="EH102" s="234"/>
      <c r="EI102" s="235"/>
      <c r="EJ102" s="374"/>
      <c r="EK102" s="375"/>
      <c r="EL102" s="376"/>
      <c r="EM102" s="78"/>
      <c r="EN102" s="24"/>
      <c r="EO102" s="515"/>
      <c r="EP102" s="515"/>
      <c r="EQ102" s="161"/>
      <c r="ER102" s="161"/>
      <c r="ES102" s="370"/>
      <c r="ET102" s="370"/>
      <c r="EU102" s="370"/>
      <c r="EV102" s="370"/>
      <c r="EW102" s="370"/>
      <c r="EX102" s="370"/>
      <c r="EY102" s="370"/>
      <c r="EZ102" s="370"/>
      <c r="FA102" s="370"/>
      <c r="FB102" s="370"/>
      <c r="FC102" s="370"/>
      <c r="FD102" s="370"/>
      <c r="FE102" s="370"/>
      <c r="FF102" s="370"/>
      <c r="FG102" s="370"/>
      <c r="FH102" s="370"/>
      <c r="FI102" s="370"/>
      <c r="FJ102" s="370"/>
      <c r="FK102" s="370"/>
      <c r="FL102" s="370"/>
      <c r="FM102" s="370"/>
      <c r="FN102" s="370"/>
      <c r="FO102" s="370"/>
      <c r="FP102" s="370"/>
      <c r="FQ102" s="370"/>
      <c r="FR102" s="357"/>
      <c r="FS102" s="161"/>
      <c r="FT102" s="161"/>
      <c r="FU102" s="161"/>
      <c r="FV102" s="406"/>
      <c r="FW102" s="161"/>
      <c r="FX102" s="161"/>
      <c r="FY102" s="370"/>
      <c r="FZ102" s="370"/>
      <c r="GA102" s="370"/>
      <c r="GB102" s="370"/>
      <c r="GC102" s="370"/>
      <c r="GD102" s="370"/>
      <c r="GE102" s="370"/>
      <c r="GF102" s="370"/>
      <c r="GG102" s="370"/>
      <c r="GH102" s="370"/>
      <c r="GI102" s="370"/>
      <c r="GJ102" s="370"/>
      <c r="GK102" s="370"/>
      <c r="GL102" s="370"/>
      <c r="GM102" s="370"/>
      <c r="GN102" s="370"/>
      <c r="GO102" s="370"/>
      <c r="GP102" s="370"/>
      <c r="GQ102" s="357"/>
      <c r="GR102" s="357"/>
      <c r="GS102" s="357"/>
      <c r="GT102" s="161"/>
      <c r="GU102" s="161"/>
      <c r="GV102" s="161"/>
      <c r="GW102" s="189"/>
      <c r="GX102" s="519"/>
      <c r="GY102" s="45"/>
    </row>
    <row r="103" spans="4:207" ht="2.4" customHeight="1" x14ac:dyDescent="0.2">
      <c r="D103" s="497"/>
      <c r="E103" s="186"/>
      <c r="F103" s="17"/>
      <c r="G103" s="160"/>
      <c r="H103" s="161"/>
      <c r="I103" s="161"/>
      <c r="J103" s="161"/>
      <c r="K103" s="161"/>
      <c r="L103" s="161"/>
      <c r="M103" s="161"/>
      <c r="N103" s="161"/>
      <c r="O103" s="161"/>
      <c r="P103" s="161"/>
      <c r="Q103" s="165"/>
      <c r="R103" s="2"/>
      <c r="S103" s="151"/>
      <c r="T103" s="151"/>
      <c r="U103" s="151"/>
      <c r="V103" s="160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5"/>
      <c r="AH103" s="151"/>
      <c r="AI103" s="151"/>
      <c r="AJ103" s="151"/>
      <c r="AK103" s="160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5"/>
      <c r="AX103" s="151"/>
      <c r="AY103" s="151"/>
      <c r="AZ103" s="152"/>
      <c r="BA103" s="437"/>
      <c r="BB103" s="437"/>
      <c r="BC103" s="91"/>
      <c r="BD103" s="161"/>
      <c r="BE103" s="322" t="s">
        <v>154</v>
      </c>
      <c r="BF103" s="323"/>
      <c r="BG103" s="323"/>
      <c r="BH103" s="323"/>
      <c r="BI103" s="323"/>
      <c r="BJ103" s="323"/>
      <c r="BK103" s="323"/>
      <c r="BL103" s="323"/>
      <c r="BM103" s="323"/>
      <c r="BN103" s="323"/>
      <c r="BO103" s="323"/>
      <c r="BP103" s="323"/>
      <c r="BQ103" s="323"/>
      <c r="BR103" s="323"/>
      <c r="BS103" s="323"/>
      <c r="BT103" s="323"/>
      <c r="BU103" s="324"/>
      <c r="BV103" s="346"/>
      <c r="BW103" s="347"/>
      <c r="BX103" s="348"/>
      <c r="BY103" s="78"/>
      <c r="BZ103" s="78"/>
      <c r="CA103" s="322" t="s">
        <v>155</v>
      </c>
      <c r="CB103" s="323"/>
      <c r="CC103" s="323"/>
      <c r="CD103" s="323"/>
      <c r="CE103" s="323"/>
      <c r="CF103" s="323"/>
      <c r="CG103" s="323"/>
      <c r="CH103" s="323"/>
      <c r="CI103" s="323"/>
      <c r="CJ103" s="323"/>
      <c r="CK103" s="323"/>
      <c r="CL103" s="323"/>
      <c r="CM103" s="323"/>
      <c r="CN103" s="323"/>
      <c r="CO103" s="323"/>
      <c r="CP103" s="324"/>
      <c r="CQ103" s="295"/>
      <c r="CR103" s="296"/>
      <c r="CS103" s="297"/>
      <c r="CT103" s="2"/>
      <c r="CU103" s="1"/>
      <c r="CV103" s="1"/>
      <c r="CW103" s="78"/>
      <c r="CX103" s="233"/>
      <c r="CY103" s="234"/>
      <c r="CZ103" s="234"/>
      <c r="DA103" s="234"/>
      <c r="DB103" s="234"/>
      <c r="DC103" s="234"/>
      <c r="DD103" s="234"/>
      <c r="DE103" s="234"/>
      <c r="DF103" s="234"/>
      <c r="DG103" s="234"/>
      <c r="DH103" s="234"/>
      <c r="DI103" s="234"/>
      <c r="DJ103" s="234"/>
      <c r="DK103" s="234"/>
      <c r="DL103" s="234"/>
      <c r="DM103" s="235"/>
      <c r="DN103" s="374"/>
      <c r="DO103" s="375"/>
      <c r="DP103" s="376"/>
      <c r="DQ103" s="151"/>
      <c r="DR103" s="233"/>
      <c r="DS103" s="234"/>
      <c r="DT103" s="234"/>
      <c r="DU103" s="234"/>
      <c r="DV103" s="234"/>
      <c r="DW103" s="234"/>
      <c r="DX103" s="234"/>
      <c r="DY103" s="234"/>
      <c r="DZ103" s="234"/>
      <c r="EA103" s="234"/>
      <c r="EB103" s="234"/>
      <c r="EC103" s="234"/>
      <c r="ED103" s="234"/>
      <c r="EE103" s="234"/>
      <c r="EF103" s="234"/>
      <c r="EG103" s="234"/>
      <c r="EH103" s="234"/>
      <c r="EI103" s="235"/>
      <c r="EJ103" s="374"/>
      <c r="EK103" s="375"/>
      <c r="EL103" s="376"/>
      <c r="EM103" s="151"/>
      <c r="EN103" s="24"/>
      <c r="EO103" s="515"/>
      <c r="EP103" s="515"/>
      <c r="EQ103" s="161"/>
      <c r="ER103" s="161"/>
      <c r="ES103" s="370"/>
      <c r="ET103" s="370"/>
      <c r="EU103" s="370"/>
      <c r="EV103" s="370"/>
      <c r="EW103" s="370"/>
      <c r="EX103" s="370"/>
      <c r="EY103" s="370"/>
      <c r="EZ103" s="370"/>
      <c r="FA103" s="370"/>
      <c r="FB103" s="370"/>
      <c r="FC103" s="370"/>
      <c r="FD103" s="370"/>
      <c r="FE103" s="370"/>
      <c r="FF103" s="370"/>
      <c r="FG103" s="370"/>
      <c r="FH103" s="370"/>
      <c r="FI103" s="370"/>
      <c r="FJ103" s="370"/>
      <c r="FK103" s="370"/>
      <c r="FL103" s="370"/>
      <c r="FM103" s="370"/>
      <c r="FN103" s="370"/>
      <c r="FO103" s="370"/>
      <c r="FP103" s="370"/>
      <c r="FQ103" s="370"/>
      <c r="FR103" s="357"/>
      <c r="FS103" s="161"/>
      <c r="FT103" s="161"/>
      <c r="FU103" s="161"/>
      <c r="FV103" s="406"/>
      <c r="FW103" s="161"/>
      <c r="FX103" s="161"/>
      <c r="FY103" s="370"/>
      <c r="FZ103" s="370"/>
      <c r="GA103" s="370"/>
      <c r="GB103" s="370"/>
      <c r="GC103" s="370"/>
      <c r="GD103" s="370"/>
      <c r="GE103" s="370"/>
      <c r="GF103" s="370"/>
      <c r="GG103" s="370"/>
      <c r="GH103" s="370"/>
      <c r="GI103" s="370"/>
      <c r="GJ103" s="370"/>
      <c r="GK103" s="370"/>
      <c r="GL103" s="370"/>
      <c r="GM103" s="370"/>
      <c r="GN103" s="370"/>
      <c r="GO103" s="370"/>
      <c r="GP103" s="370"/>
      <c r="GQ103" s="357"/>
      <c r="GR103" s="357"/>
      <c r="GS103" s="357"/>
      <c r="GT103" s="161"/>
      <c r="GU103" s="161"/>
      <c r="GV103" s="161"/>
      <c r="GW103" s="189"/>
      <c r="GX103" s="519"/>
      <c r="GY103" s="45"/>
    </row>
    <row r="104" spans="4:207" ht="2.4" customHeight="1" x14ac:dyDescent="0.2">
      <c r="D104" s="497"/>
      <c r="E104" s="186"/>
      <c r="F104" s="17"/>
      <c r="G104" s="160"/>
      <c r="H104" s="161"/>
      <c r="I104" s="161"/>
      <c r="J104" s="161"/>
      <c r="K104" s="161"/>
      <c r="L104" s="161"/>
      <c r="M104" s="161"/>
      <c r="N104" s="161"/>
      <c r="O104" s="161"/>
      <c r="P104" s="161"/>
      <c r="Q104" s="165"/>
      <c r="R104" s="2"/>
      <c r="S104" s="151"/>
      <c r="T104" s="151"/>
      <c r="U104" s="151"/>
      <c r="V104" s="160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5"/>
      <c r="AH104" s="151"/>
      <c r="AI104" s="151"/>
      <c r="AJ104" s="151"/>
      <c r="AK104" s="160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5"/>
      <c r="AX104" s="151"/>
      <c r="AY104" s="151"/>
      <c r="AZ104" s="152"/>
      <c r="BA104" s="437"/>
      <c r="BB104" s="437"/>
      <c r="BC104" s="91"/>
      <c r="BD104" s="161"/>
      <c r="BE104" s="325"/>
      <c r="BF104" s="326"/>
      <c r="BG104" s="326"/>
      <c r="BH104" s="326"/>
      <c r="BI104" s="326"/>
      <c r="BJ104" s="326"/>
      <c r="BK104" s="326"/>
      <c r="BL104" s="326"/>
      <c r="BM104" s="326"/>
      <c r="BN104" s="326"/>
      <c r="BO104" s="326"/>
      <c r="BP104" s="326"/>
      <c r="BQ104" s="326"/>
      <c r="BR104" s="326"/>
      <c r="BS104" s="326"/>
      <c r="BT104" s="326"/>
      <c r="BU104" s="327"/>
      <c r="BV104" s="349"/>
      <c r="BW104" s="350"/>
      <c r="BX104" s="351"/>
      <c r="BY104" s="78"/>
      <c r="BZ104" s="78"/>
      <c r="CA104" s="325"/>
      <c r="CB104" s="326"/>
      <c r="CC104" s="326"/>
      <c r="CD104" s="326"/>
      <c r="CE104" s="326"/>
      <c r="CF104" s="326"/>
      <c r="CG104" s="326"/>
      <c r="CH104" s="326"/>
      <c r="CI104" s="326"/>
      <c r="CJ104" s="326"/>
      <c r="CK104" s="326"/>
      <c r="CL104" s="326"/>
      <c r="CM104" s="326"/>
      <c r="CN104" s="326"/>
      <c r="CO104" s="326"/>
      <c r="CP104" s="327"/>
      <c r="CQ104" s="298"/>
      <c r="CR104" s="299"/>
      <c r="CS104" s="300"/>
      <c r="CT104" s="2"/>
      <c r="CU104" s="1"/>
      <c r="CV104" s="1"/>
      <c r="CW104" s="78"/>
      <c r="CX104" s="233"/>
      <c r="CY104" s="234"/>
      <c r="CZ104" s="234"/>
      <c r="DA104" s="234"/>
      <c r="DB104" s="234"/>
      <c r="DC104" s="234"/>
      <c r="DD104" s="234"/>
      <c r="DE104" s="234"/>
      <c r="DF104" s="234"/>
      <c r="DG104" s="234"/>
      <c r="DH104" s="234"/>
      <c r="DI104" s="234"/>
      <c r="DJ104" s="234"/>
      <c r="DK104" s="234"/>
      <c r="DL104" s="234"/>
      <c r="DM104" s="235"/>
      <c r="DN104" s="374"/>
      <c r="DO104" s="375"/>
      <c r="DP104" s="376"/>
      <c r="DQ104" s="151"/>
      <c r="DR104" s="233"/>
      <c r="DS104" s="234"/>
      <c r="DT104" s="234"/>
      <c r="DU104" s="234"/>
      <c r="DV104" s="234"/>
      <c r="DW104" s="234"/>
      <c r="DX104" s="234"/>
      <c r="DY104" s="234"/>
      <c r="DZ104" s="234"/>
      <c r="EA104" s="234"/>
      <c r="EB104" s="234"/>
      <c r="EC104" s="234"/>
      <c r="ED104" s="234"/>
      <c r="EE104" s="234"/>
      <c r="EF104" s="234"/>
      <c r="EG104" s="234"/>
      <c r="EH104" s="234"/>
      <c r="EI104" s="235"/>
      <c r="EJ104" s="374"/>
      <c r="EK104" s="375"/>
      <c r="EL104" s="376"/>
      <c r="EM104" s="151"/>
      <c r="EN104" s="24"/>
      <c r="EO104" s="515"/>
      <c r="EP104" s="515"/>
      <c r="EQ104" s="161"/>
      <c r="ER104" s="161"/>
      <c r="ES104" s="370"/>
      <c r="ET104" s="370"/>
      <c r="EU104" s="370"/>
      <c r="EV104" s="370"/>
      <c r="EW104" s="370"/>
      <c r="EX104" s="370"/>
      <c r="EY104" s="370"/>
      <c r="EZ104" s="370"/>
      <c r="FA104" s="370"/>
      <c r="FB104" s="370"/>
      <c r="FC104" s="370"/>
      <c r="FD104" s="370"/>
      <c r="FE104" s="370"/>
      <c r="FF104" s="370"/>
      <c r="FG104" s="370"/>
      <c r="FH104" s="370"/>
      <c r="FI104" s="370"/>
      <c r="FJ104" s="370"/>
      <c r="FK104" s="370"/>
      <c r="FL104" s="370"/>
      <c r="FM104" s="370"/>
      <c r="FN104" s="370"/>
      <c r="FO104" s="370"/>
      <c r="FP104" s="370"/>
      <c r="FQ104" s="370"/>
      <c r="FR104" s="357"/>
      <c r="FS104" s="161"/>
      <c r="FT104" s="161"/>
      <c r="FU104" s="161"/>
      <c r="FV104" s="406"/>
      <c r="FW104" s="161"/>
      <c r="FX104" s="161"/>
      <c r="FY104" s="370"/>
      <c r="FZ104" s="370"/>
      <c r="GA104" s="370"/>
      <c r="GB104" s="370"/>
      <c r="GC104" s="370"/>
      <c r="GD104" s="370"/>
      <c r="GE104" s="370"/>
      <c r="GF104" s="370"/>
      <c r="GG104" s="370"/>
      <c r="GH104" s="370"/>
      <c r="GI104" s="370"/>
      <c r="GJ104" s="370"/>
      <c r="GK104" s="370"/>
      <c r="GL104" s="370"/>
      <c r="GM104" s="370"/>
      <c r="GN104" s="370"/>
      <c r="GO104" s="370"/>
      <c r="GP104" s="370"/>
      <c r="GQ104" s="357"/>
      <c r="GR104" s="357"/>
      <c r="GS104" s="357"/>
      <c r="GT104" s="161"/>
      <c r="GU104" s="161"/>
      <c r="GV104" s="161"/>
      <c r="GW104" s="189"/>
      <c r="GX104" s="519"/>
      <c r="GY104" s="45"/>
    </row>
    <row r="105" spans="4:207" ht="2.4" customHeight="1" x14ac:dyDescent="0.2">
      <c r="D105" s="497"/>
      <c r="E105" s="186"/>
      <c r="F105" s="17"/>
      <c r="G105" s="160"/>
      <c r="H105" s="161"/>
      <c r="I105" s="161"/>
      <c r="J105" s="161"/>
      <c r="K105" s="161"/>
      <c r="L105" s="161"/>
      <c r="M105" s="161"/>
      <c r="N105" s="161"/>
      <c r="O105" s="161"/>
      <c r="P105" s="161"/>
      <c r="Q105" s="165"/>
      <c r="R105" s="2"/>
      <c r="S105" s="151"/>
      <c r="T105" s="151"/>
      <c r="U105" s="151"/>
      <c r="V105" s="160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5"/>
      <c r="AH105" s="151"/>
      <c r="AI105" s="151"/>
      <c r="AJ105" s="151"/>
      <c r="AK105" s="160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5"/>
      <c r="AX105" s="151"/>
      <c r="AY105" s="151"/>
      <c r="AZ105" s="152"/>
      <c r="BA105" s="437"/>
      <c r="BB105" s="437"/>
      <c r="BC105" s="91"/>
      <c r="BD105" s="161"/>
      <c r="BE105" s="325"/>
      <c r="BF105" s="326"/>
      <c r="BG105" s="326"/>
      <c r="BH105" s="326"/>
      <c r="BI105" s="326"/>
      <c r="BJ105" s="326"/>
      <c r="BK105" s="326"/>
      <c r="BL105" s="326"/>
      <c r="BM105" s="326"/>
      <c r="BN105" s="326"/>
      <c r="BO105" s="326"/>
      <c r="BP105" s="326"/>
      <c r="BQ105" s="326"/>
      <c r="BR105" s="326"/>
      <c r="BS105" s="326"/>
      <c r="BT105" s="326"/>
      <c r="BU105" s="327"/>
      <c r="BV105" s="349"/>
      <c r="BW105" s="350"/>
      <c r="BX105" s="351"/>
      <c r="BY105" s="161"/>
      <c r="BZ105" s="161"/>
      <c r="CA105" s="325"/>
      <c r="CB105" s="326"/>
      <c r="CC105" s="326"/>
      <c r="CD105" s="326"/>
      <c r="CE105" s="326"/>
      <c r="CF105" s="326"/>
      <c r="CG105" s="326"/>
      <c r="CH105" s="326"/>
      <c r="CI105" s="326"/>
      <c r="CJ105" s="326"/>
      <c r="CK105" s="326"/>
      <c r="CL105" s="326"/>
      <c r="CM105" s="326"/>
      <c r="CN105" s="326"/>
      <c r="CO105" s="326"/>
      <c r="CP105" s="327"/>
      <c r="CQ105" s="298"/>
      <c r="CR105" s="299"/>
      <c r="CS105" s="300"/>
      <c r="CT105" s="2"/>
      <c r="CU105" s="1"/>
      <c r="CV105" s="1"/>
      <c r="CW105" s="151"/>
      <c r="CX105" s="236"/>
      <c r="CY105" s="237"/>
      <c r="CZ105" s="237"/>
      <c r="DA105" s="237"/>
      <c r="DB105" s="237"/>
      <c r="DC105" s="237"/>
      <c r="DD105" s="237"/>
      <c r="DE105" s="237"/>
      <c r="DF105" s="237"/>
      <c r="DG105" s="237"/>
      <c r="DH105" s="237"/>
      <c r="DI105" s="237"/>
      <c r="DJ105" s="237"/>
      <c r="DK105" s="237"/>
      <c r="DL105" s="237"/>
      <c r="DM105" s="238"/>
      <c r="DN105" s="377"/>
      <c r="DO105" s="378"/>
      <c r="DP105" s="379"/>
      <c r="DQ105" s="151"/>
      <c r="DR105" s="236"/>
      <c r="DS105" s="237"/>
      <c r="DT105" s="237"/>
      <c r="DU105" s="237"/>
      <c r="DV105" s="237"/>
      <c r="DW105" s="237"/>
      <c r="DX105" s="237"/>
      <c r="DY105" s="237"/>
      <c r="DZ105" s="237"/>
      <c r="EA105" s="237"/>
      <c r="EB105" s="237"/>
      <c r="EC105" s="237"/>
      <c r="ED105" s="237"/>
      <c r="EE105" s="237"/>
      <c r="EF105" s="237"/>
      <c r="EG105" s="237"/>
      <c r="EH105" s="237"/>
      <c r="EI105" s="238"/>
      <c r="EJ105" s="377"/>
      <c r="EK105" s="378"/>
      <c r="EL105" s="379"/>
      <c r="EM105" s="151"/>
      <c r="EN105" s="24"/>
      <c r="EO105" s="515"/>
      <c r="EP105" s="515"/>
      <c r="EQ105" s="161"/>
      <c r="ER105" s="161"/>
      <c r="ES105" s="161"/>
      <c r="ET105" s="161"/>
      <c r="EU105" s="161"/>
      <c r="EV105" s="161"/>
      <c r="EW105" s="161"/>
      <c r="EX105" s="161"/>
      <c r="EY105" s="161"/>
      <c r="EZ105" s="161"/>
      <c r="FA105" s="161"/>
      <c r="FB105" s="161"/>
      <c r="FC105" s="161"/>
      <c r="FD105" s="161"/>
      <c r="FE105" s="161"/>
      <c r="FF105" s="161"/>
      <c r="FG105" s="161"/>
      <c r="FH105" s="161"/>
      <c r="FI105" s="161"/>
      <c r="FJ105" s="161"/>
      <c r="FK105" s="161"/>
      <c r="FL105" s="161"/>
      <c r="FM105" s="161"/>
      <c r="FN105" s="161"/>
      <c r="FO105" s="161"/>
      <c r="FP105" s="161"/>
      <c r="FQ105" s="161"/>
      <c r="FR105" s="161"/>
      <c r="FS105" s="161"/>
      <c r="FT105" s="161"/>
      <c r="FU105" s="161"/>
      <c r="FV105" s="406"/>
      <c r="FW105" s="161"/>
      <c r="FX105" s="161"/>
      <c r="FY105" s="161"/>
      <c r="FZ105" s="161"/>
      <c r="GA105" s="161"/>
      <c r="GB105" s="161"/>
      <c r="GC105" s="161"/>
      <c r="GD105" s="161"/>
      <c r="GE105" s="161"/>
      <c r="GF105" s="161"/>
      <c r="GG105" s="161"/>
      <c r="GH105" s="161"/>
      <c r="GI105" s="161"/>
      <c r="GJ105" s="161"/>
      <c r="GK105" s="161"/>
      <c r="GL105" s="161"/>
      <c r="GM105" s="161"/>
      <c r="GN105" s="161"/>
      <c r="GO105" s="161"/>
      <c r="GP105" s="161"/>
      <c r="GQ105" s="161"/>
      <c r="GR105" s="161"/>
      <c r="GS105" s="161"/>
      <c r="GT105" s="161"/>
      <c r="GU105" s="161"/>
      <c r="GV105" s="161"/>
      <c r="GW105" s="189"/>
      <c r="GX105" s="519"/>
      <c r="GY105" s="45"/>
    </row>
    <row r="106" spans="4:207" ht="2.4" customHeight="1" x14ac:dyDescent="0.2">
      <c r="D106" s="497"/>
      <c r="E106" s="186"/>
      <c r="F106" s="17"/>
      <c r="G106" s="160"/>
      <c r="H106" s="161"/>
      <c r="I106" s="161"/>
      <c r="J106" s="161"/>
      <c r="K106" s="161"/>
      <c r="L106" s="161"/>
      <c r="M106" s="161"/>
      <c r="N106" s="161"/>
      <c r="O106" s="161"/>
      <c r="P106" s="161"/>
      <c r="Q106" s="165"/>
      <c r="R106" s="2"/>
      <c r="S106" s="151"/>
      <c r="T106" s="151"/>
      <c r="U106" s="151"/>
      <c r="V106" s="160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5"/>
      <c r="AH106" s="151"/>
      <c r="AI106" s="151"/>
      <c r="AJ106" s="151"/>
      <c r="AK106" s="160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5"/>
      <c r="AX106" s="151"/>
      <c r="AY106" s="151"/>
      <c r="AZ106" s="152"/>
      <c r="BA106" s="437"/>
      <c r="BB106" s="437"/>
      <c r="BC106" s="91"/>
      <c r="BD106" s="161"/>
      <c r="BE106" s="325"/>
      <c r="BF106" s="326"/>
      <c r="BG106" s="326"/>
      <c r="BH106" s="326"/>
      <c r="BI106" s="326"/>
      <c r="BJ106" s="326"/>
      <c r="BK106" s="326"/>
      <c r="BL106" s="326"/>
      <c r="BM106" s="326"/>
      <c r="BN106" s="326"/>
      <c r="BO106" s="326"/>
      <c r="BP106" s="326"/>
      <c r="BQ106" s="326"/>
      <c r="BR106" s="326"/>
      <c r="BS106" s="326"/>
      <c r="BT106" s="326"/>
      <c r="BU106" s="327"/>
      <c r="BV106" s="349"/>
      <c r="BW106" s="350"/>
      <c r="BX106" s="351"/>
      <c r="BY106" s="161"/>
      <c r="BZ106" s="161"/>
      <c r="CA106" s="325"/>
      <c r="CB106" s="326"/>
      <c r="CC106" s="326"/>
      <c r="CD106" s="326"/>
      <c r="CE106" s="326"/>
      <c r="CF106" s="326"/>
      <c r="CG106" s="326"/>
      <c r="CH106" s="326"/>
      <c r="CI106" s="326"/>
      <c r="CJ106" s="326"/>
      <c r="CK106" s="326"/>
      <c r="CL106" s="326"/>
      <c r="CM106" s="326"/>
      <c r="CN106" s="326"/>
      <c r="CO106" s="326"/>
      <c r="CP106" s="327"/>
      <c r="CQ106" s="298"/>
      <c r="CR106" s="299"/>
      <c r="CS106" s="300"/>
      <c r="CT106" s="2"/>
      <c r="CU106" s="1"/>
      <c r="CV106" s="1"/>
      <c r="CW106" s="151"/>
      <c r="CX106" s="230" t="s">
        <v>156</v>
      </c>
      <c r="CY106" s="231"/>
      <c r="CZ106" s="231"/>
      <c r="DA106" s="231"/>
      <c r="DB106" s="231"/>
      <c r="DC106" s="231"/>
      <c r="DD106" s="231"/>
      <c r="DE106" s="231"/>
      <c r="DF106" s="231"/>
      <c r="DG106" s="231"/>
      <c r="DH106" s="231"/>
      <c r="DI106" s="231"/>
      <c r="DJ106" s="231"/>
      <c r="DK106" s="231"/>
      <c r="DL106" s="231"/>
      <c r="DM106" s="231"/>
      <c r="DN106" s="231"/>
      <c r="DO106" s="231"/>
      <c r="DP106" s="232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151"/>
      <c r="EN106" s="24"/>
      <c r="EO106" s="515"/>
      <c r="EP106" s="515"/>
      <c r="EQ106" s="161"/>
      <c r="ER106" s="161"/>
      <c r="ES106" s="161"/>
      <c r="ET106" s="161"/>
      <c r="EU106" s="161"/>
      <c r="EV106" s="161"/>
      <c r="EW106" s="161"/>
      <c r="EX106" s="161"/>
      <c r="EY106" s="161"/>
      <c r="EZ106" s="161"/>
      <c r="FA106" s="161"/>
      <c r="FB106" s="161"/>
      <c r="FC106" s="161"/>
      <c r="FD106" s="161"/>
      <c r="FE106" s="161"/>
      <c r="FF106" s="161"/>
      <c r="FG106" s="161"/>
      <c r="FH106" s="161"/>
      <c r="FI106" s="161"/>
      <c r="FJ106" s="161"/>
      <c r="FK106" s="161"/>
      <c r="FL106" s="161"/>
      <c r="FM106" s="161"/>
      <c r="FN106" s="161"/>
      <c r="FO106" s="161"/>
      <c r="FP106" s="161"/>
      <c r="FQ106" s="161"/>
      <c r="FR106" s="161"/>
      <c r="FS106" s="161"/>
      <c r="FT106" s="161"/>
      <c r="FU106" s="161"/>
      <c r="FV106" s="406"/>
      <c r="FW106" s="161"/>
      <c r="FX106" s="161"/>
      <c r="FY106" s="161"/>
      <c r="FZ106" s="161"/>
      <c r="GA106" s="161"/>
      <c r="GB106" s="161"/>
      <c r="GC106" s="161"/>
      <c r="GD106" s="161"/>
      <c r="GE106" s="161"/>
      <c r="GF106" s="161"/>
      <c r="GG106" s="161"/>
      <c r="GH106" s="161"/>
      <c r="GI106" s="161"/>
      <c r="GJ106" s="161"/>
      <c r="GK106" s="161"/>
      <c r="GL106" s="161"/>
      <c r="GM106" s="161"/>
      <c r="GN106" s="161"/>
      <c r="GO106" s="161"/>
      <c r="GP106" s="161"/>
      <c r="GQ106" s="161"/>
      <c r="GR106" s="161"/>
      <c r="GS106" s="161"/>
      <c r="GT106" s="161"/>
      <c r="GU106" s="161"/>
      <c r="GV106" s="161"/>
      <c r="GW106" s="189"/>
      <c r="GX106" s="519"/>
      <c r="GY106" s="45"/>
    </row>
    <row r="107" spans="4:207" ht="2.4" customHeight="1" x14ac:dyDescent="0.2">
      <c r="D107" s="497"/>
      <c r="E107" s="186"/>
      <c r="F107" s="17"/>
      <c r="G107" s="160"/>
      <c r="H107" s="161"/>
      <c r="I107" s="161"/>
      <c r="J107" s="161"/>
      <c r="K107" s="161"/>
      <c r="L107" s="161"/>
      <c r="M107" s="161"/>
      <c r="N107" s="161"/>
      <c r="O107" s="161"/>
      <c r="P107" s="161"/>
      <c r="Q107" s="165"/>
      <c r="R107" s="2"/>
      <c r="S107" s="151"/>
      <c r="T107" s="151"/>
      <c r="U107" s="151"/>
      <c r="V107" s="160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5"/>
      <c r="AH107" s="151"/>
      <c r="AI107" s="151"/>
      <c r="AJ107" s="151"/>
      <c r="AK107" s="160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5"/>
      <c r="AX107" s="151"/>
      <c r="AY107" s="151"/>
      <c r="AZ107" s="152"/>
      <c r="BA107" s="437"/>
      <c r="BB107" s="437"/>
      <c r="BC107" s="91"/>
      <c r="BD107" s="161"/>
      <c r="BE107" s="328"/>
      <c r="BF107" s="329"/>
      <c r="BG107" s="329"/>
      <c r="BH107" s="329"/>
      <c r="BI107" s="329"/>
      <c r="BJ107" s="329"/>
      <c r="BK107" s="329"/>
      <c r="BL107" s="329"/>
      <c r="BM107" s="329"/>
      <c r="BN107" s="329"/>
      <c r="BO107" s="329"/>
      <c r="BP107" s="329"/>
      <c r="BQ107" s="329"/>
      <c r="BR107" s="329"/>
      <c r="BS107" s="329"/>
      <c r="BT107" s="329"/>
      <c r="BU107" s="330"/>
      <c r="BV107" s="352"/>
      <c r="BW107" s="353"/>
      <c r="BX107" s="354"/>
      <c r="BY107" s="161"/>
      <c r="BZ107" s="161"/>
      <c r="CA107" s="328"/>
      <c r="CB107" s="329"/>
      <c r="CC107" s="329"/>
      <c r="CD107" s="329"/>
      <c r="CE107" s="329"/>
      <c r="CF107" s="329"/>
      <c r="CG107" s="329"/>
      <c r="CH107" s="329"/>
      <c r="CI107" s="329"/>
      <c r="CJ107" s="329"/>
      <c r="CK107" s="329"/>
      <c r="CL107" s="329"/>
      <c r="CM107" s="329"/>
      <c r="CN107" s="329"/>
      <c r="CO107" s="329"/>
      <c r="CP107" s="330"/>
      <c r="CQ107" s="301"/>
      <c r="CR107" s="302"/>
      <c r="CS107" s="303"/>
      <c r="CT107" s="2"/>
      <c r="CU107" s="1"/>
      <c r="CV107" s="1"/>
      <c r="CW107" s="78"/>
      <c r="CX107" s="233"/>
      <c r="CY107" s="234"/>
      <c r="CZ107" s="234"/>
      <c r="DA107" s="234"/>
      <c r="DB107" s="234"/>
      <c r="DC107" s="234"/>
      <c r="DD107" s="234"/>
      <c r="DE107" s="234"/>
      <c r="DF107" s="234"/>
      <c r="DG107" s="234"/>
      <c r="DH107" s="234"/>
      <c r="DI107" s="234"/>
      <c r="DJ107" s="234"/>
      <c r="DK107" s="234"/>
      <c r="DL107" s="234"/>
      <c r="DM107" s="234"/>
      <c r="DN107" s="234"/>
      <c r="DO107" s="234"/>
      <c r="DP107" s="235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151"/>
      <c r="EN107" s="24"/>
      <c r="EO107" s="515"/>
      <c r="EP107" s="515"/>
      <c r="EQ107" s="161"/>
      <c r="ER107" s="161"/>
      <c r="ES107" s="161"/>
      <c r="ET107" s="161"/>
      <c r="EU107" s="161"/>
      <c r="EV107" s="161"/>
      <c r="EW107" s="161"/>
      <c r="EX107" s="161"/>
      <c r="EY107" s="161"/>
      <c r="EZ107" s="161"/>
      <c r="FA107" s="161"/>
      <c r="FB107" s="161"/>
      <c r="FC107" s="161"/>
      <c r="FD107" s="161"/>
      <c r="FE107" s="161"/>
      <c r="FF107" s="161"/>
      <c r="FG107" s="161"/>
      <c r="FH107" s="161"/>
      <c r="FI107" s="161"/>
      <c r="FJ107" s="161"/>
      <c r="FK107" s="161"/>
      <c r="FL107" s="161"/>
      <c r="FM107" s="161"/>
      <c r="FN107" s="161"/>
      <c r="FO107" s="161"/>
      <c r="FP107" s="161"/>
      <c r="FQ107" s="161"/>
      <c r="FR107" s="161"/>
      <c r="FS107" s="161"/>
      <c r="FT107" s="161"/>
      <c r="FU107" s="161"/>
      <c r="FV107" s="406"/>
      <c r="FW107" s="161"/>
      <c r="FX107" s="161"/>
      <c r="FY107" s="161"/>
      <c r="FZ107" s="161"/>
      <c r="GA107" s="161"/>
      <c r="GB107" s="161"/>
      <c r="GC107" s="161"/>
      <c r="GD107" s="161"/>
      <c r="GE107" s="161"/>
      <c r="GF107" s="161"/>
      <c r="GG107" s="161"/>
      <c r="GH107" s="161"/>
      <c r="GI107" s="161"/>
      <c r="GJ107" s="161"/>
      <c r="GK107" s="161"/>
      <c r="GL107" s="161"/>
      <c r="GM107" s="161"/>
      <c r="GN107" s="161"/>
      <c r="GO107" s="161"/>
      <c r="GP107" s="161"/>
      <c r="GQ107" s="161"/>
      <c r="GR107" s="161"/>
      <c r="GS107" s="161"/>
      <c r="GT107" s="161"/>
      <c r="GU107" s="161"/>
      <c r="GV107" s="161"/>
      <c r="GW107" s="189"/>
      <c r="GX107" s="519"/>
      <c r="GY107" s="45"/>
    </row>
    <row r="108" spans="4:207" ht="2.4" customHeight="1" x14ac:dyDescent="0.2">
      <c r="D108" s="497"/>
      <c r="E108" s="186"/>
      <c r="F108" s="17"/>
      <c r="G108" s="160"/>
      <c r="H108" s="161"/>
      <c r="I108" s="161"/>
      <c r="J108" s="161"/>
      <c r="K108" s="161"/>
      <c r="L108" s="161"/>
      <c r="M108" s="161"/>
      <c r="N108" s="161"/>
      <c r="O108" s="161"/>
      <c r="P108" s="161"/>
      <c r="Q108" s="165"/>
      <c r="R108" s="2"/>
      <c r="S108" s="151"/>
      <c r="T108" s="151"/>
      <c r="U108" s="151"/>
      <c r="V108" s="160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5"/>
      <c r="AH108" s="151"/>
      <c r="AI108" s="151"/>
      <c r="AJ108" s="151"/>
      <c r="AK108" s="160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5"/>
      <c r="AX108" s="151"/>
      <c r="AY108" s="151"/>
      <c r="AZ108" s="152"/>
      <c r="BA108" s="437"/>
      <c r="BB108" s="437"/>
      <c r="BC108" s="91"/>
      <c r="BD108" s="161"/>
      <c r="BE108" s="322" t="s">
        <v>157</v>
      </c>
      <c r="BF108" s="323"/>
      <c r="BG108" s="323"/>
      <c r="BH108" s="323"/>
      <c r="BI108" s="323"/>
      <c r="BJ108" s="323"/>
      <c r="BK108" s="323"/>
      <c r="BL108" s="323"/>
      <c r="BM108" s="323"/>
      <c r="BN108" s="323"/>
      <c r="BO108" s="323"/>
      <c r="BP108" s="323"/>
      <c r="BQ108" s="323"/>
      <c r="BR108" s="323"/>
      <c r="BS108" s="323"/>
      <c r="BT108" s="323"/>
      <c r="BU108" s="324"/>
      <c r="BV108" s="221"/>
      <c r="BW108" s="222"/>
      <c r="BX108" s="223"/>
      <c r="BY108" s="161"/>
      <c r="BZ108" s="161"/>
      <c r="CA108" s="322" t="s">
        <v>158</v>
      </c>
      <c r="CB108" s="323"/>
      <c r="CC108" s="323"/>
      <c r="CD108" s="323"/>
      <c r="CE108" s="323"/>
      <c r="CF108" s="323"/>
      <c r="CG108" s="323"/>
      <c r="CH108" s="323"/>
      <c r="CI108" s="323"/>
      <c r="CJ108" s="323"/>
      <c r="CK108" s="323"/>
      <c r="CL108" s="323"/>
      <c r="CM108" s="323"/>
      <c r="CN108" s="323"/>
      <c r="CO108" s="323"/>
      <c r="CP108" s="324"/>
      <c r="CQ108" s="221"/>
      <c r="CR108" s="222"/>
      <c r="CS108" s="223"/>
      <c r="CT108" s="2"/>
      <c r="CU108" s="1"/>
      <c r="CV108" s="1"/>
      <c r="CW108" s="71"/>
      <c r="CX108" s="233"/>
      <c r="CY108" s="234"/>
      <c r="CZ108" s="234"/>
      <c r="DA108" s="234"/>
      <c r="DB108" s="234"/>
      <c r="DC108" s="234"/>
      <c r="DD108" s="234"/>
      <c r="DE108" s="234"/>
      <c r="DF108" s="234"/>
      <c r="DG108" s="234"/>
      <c r="DH108" s="234"/>
      <c r="DI108" s="234"/>
      <c r="DJ108" s="234"/>
      <c r="DK108" s="234"/>
      <c r="DL108" s="234"/>
      <c r="DM108" s="234"/>
      <c r="DN108" s="234"/>
      <c r="DO108" s="234"/>
      <c r="DP108" s="235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151"/>
      <c r="EN108" s="24"/>
      <c r="EO108" s="515"/>
      <c r="EP108" s="515"/>
      <c r="EQ108" s="259" t="s">
        <v>159</v>
      </c>
      <c r="ER108" s="259"/>
      <c r="ES108" s="259"/>
      <c r="ET108" s="259"/>
      <c r="EU108" s="259"/>
      <c r="EV108" s="259"/>
      <c r="EW108" s="259"/>
      <c r="EX108" s="259"/>
      <c r="EY108" s="259"/>
      <c r="EZ108" s="259"/>
      <c r="FA108" s="259"/>
      <c r="FB108" s="259"/>
      <c r="FC108" s="259"/>
      <c r="FD108" s="259"/>
      <c r="FE108" s="259"/>
      <c r="FF108" s="259"/>
      <c r="FG108" s="259"/>
      <c r="FH108" s="259"/>
      <c r="FI108" s="259"/>
      <c r="FJ108" s="259"/>
      <c r="FK108" s="259"/>
      <c r="FL108" s="259"/>
      <c r="FM108" s="259"/>
      <c r="FN108" s="259"/>
      <c r="FO108" s="259"/>
      <c r="FP108" s="259"/>
      <c r="FQ108" s="259"/>
      <c r="FR108" s="259"/>
      <c r="FS108" s="259"/>
      <c r="FT108" s="259"/>
      <c r="FU108" s="259"/>
      <c r="FV108" s="259"/>
      <c r="FW108" s="259"/>
      <c r="FX108" s="259"/>
      <c r="FY108" s="259"/>
      <c r="FZ108" s="259"/>
      <c r="GA108" s="259"/>
      <c r="GB108" s="259"/>
      <c r="GC108" s="259"/>
      <c r="GD108" s="259"/>
      <c r="GE108" s="259"/>
      <c r="GF108" s="259"/>
      <c r="GG108" s="259"/>
      <c r="GH108" s="259"/>
      <c r="GI108" s="259"/>
      <c r="GJ108" s="259"/>
      <c r="GK108" s="259"/>
      <c r="GL108" s="259"/>
      <c r="GM108" s="259"/>
      <c r="GN108" s="259"/>
      <c r="GO108" s="259"/>
      <c r="GP108" s="259"/>
      <c r="GQ108" s="259"/>
      <c r="GR108" s="259"/>
      <c r="GS108" s="259"/>
      <c r="GT108" s="259"/>
      <c r="GU108" s="259"/>
      <c r="GV108" s="259"/>
      <c r="GW108" s="189"/>
      <c r="GX108" s="519"/>
      <c r="GY108" s="45"/>
    </row>
    <row r="109" spans="4:207" ht="2.4" customHeight="1" x14ac:dyDescent="0.2">
      <c r="D109" s="497"/>
      <c r="E109" s="186"/>
      <c r="F109" s="17"/>
      <c r="G109" s="160"/>
      <c r="H109" s="161"/>
      <c r="I109" s="161"/>
      <c r="J109" s="161"/>
      <c r="K109" s="161"/>
      <c r="L109" s="161"/>
      <c r="M109" s="161"/>
      <c r="N109" s="161"/>
      <c r="O109" s="161"/>
      <c r="P109" s="161"/>
      <c r="Q109" s="165"/>
      <c r="R109" s="2"/>
      <c r="S109" s="151"/>
      <c r="T109" s="151"/>
      <c r="U109" s="151"/>
      <c r="V109" s="160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5"/>
      <c r="AH109" s="151"/>
      <c r="AI109" s="151"/>
      <c r="AJ109" s="151"/>
      <c r="AK109" s="160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5"/>
      <c r="AX109" s="151"/>
      <c r="AY109" s="151"/>
      <c r="AZ109" s="152"/>
      <c r="BA109" s="437"/>
      <c r="BB109" s="437"/>
      <c r="BC109" s="91"/>
      <c r="BD109" s="161"/>
      <c r="BE109" s="325"/>
      <c r="BF109" s="326"/>
      <c r="BG109" s="326"/>
      <c r="BH109" s="326"/>
      <c r="BI109" s="326"/>
      <c r="BJ109" s="326"/>
      <c r="BK109" s="326"/>
      <c r="BL109" s="326"/>
      <c r="BM109" s="326"/>
      <c r="BN109" s="326"/>
      <c r="BO109" s="326"/>
      <c r="BP109" s="326"/>
      <c r="BQ109" s="326"/>
      <c r="BR109" s="326"/>
      <c r="BS109" s="326"/>
      <c r="BT109" s="326"/>
      <c r="BU109" s="327"/>
      <c r="BV109" s="224"/>
      <c r="BW109" s="225"/>
      <c r="BX109" s="226"/>
      <c r="BY109" s="161"/>
      <c r="BZ109" s="161"/>
      <c r="CA109" s="325"/>
      <c r="CB109" s="326"/>
      <c r="CC109" s="326"/>
      <c r="CD109" s="326"/>
      <c r="CE109" s="326"/>
      <c r="CF109" s="326"/>
      <c r="CG109" s="326"/>
      <c r="CH109" s="326"/>
      <c r="CI109" s="326"/>
      <c r="CJ109" s="326"/>
      <c r="CK109" s="326"/>
      <c r="CL109" s="326"/>
      <c r="CM109" s="326"/>
      <c r="CN109" s="326"/>
      <c r="CO109" s="326"/>
      <c r="CP109" s="327"/>
      <c r="CQ109" s="224"/>
      <c r="CR109" s="225"/>
      <c r="CS109" s="226"/>
      <c r="CT109" s="2"/>
      <c r="CU109" s="1"/>
      <c r="CV109" s="1"/>
      <c r="CW109" s="93"/>
      <c r="CX109" s="233"/>
      <c r="CY109" s="234"/>
      <c r="CZ109" s="234"/>
      <c r="DA109" s="234"/>
      <c r="DB109" s="234"/>
      <c r="DC109" s="234"/>
      <c r="DD109" s="234"/>
      <c r="DE109" s="234"/>
      <c r="DF109" s="234"/>
      <c r="DG109" s="234"/>
      <c r="DH109" s="234"/>
      <c r="DI109" s="234"/>
      <c r="DJ109" s="234"/>
      <c r="DK109" s="234"/>
      <c r="DL109" s="234"/>
      <c r="DM109" s="234"/>
      <c r="DN109" s="234"/>
      <c r="DO109" s="234"/>
      <c r="DP109" s="235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151"/>
      <c r="EN109" s="24"/>
      <c r="EO109" s="515"/>
      <c r="EP109" s="515"/>
      <c r="EQ109" s="259"/>
      <c r="ER109" s="259"/>
      <c r="ES109" s="259"/>
      <c r="ET109" s="259"/>
      <c r="EU109" s="259"/>
      <c r="EV109" s="259"/>
      <c r="EW109" s="259"/>
      <c r="EX109" s="259"/>
      <c r="EY109" s="259"/>
      <c r="EZ109" s="259"/>
      <c r="FA109" s="259"/>
      <c r="FB109" s="259"/>
      <c r="FC109" s="259"/>
      <c r="FD109" s="259"/>
      <c r="FE109" s="259"/>
      <c r="FF109" s="259"/>
      <c r="FG109" s="259"/>
      <c r="FH109" s="259"/>
      <c r="FI109" s="259"/>
      <c r="FJ109" s="259"/>
      <c r="FK109" s="259"/>
      <c r="FL109" s="259"/>
      <c r="FM109" s="259"/>
      <c r="FN109" s="259"/>
      <c r="FO109" s="259"/>
      <c r="FP109" s="259"/>
      <c r="FQ109" s="259"/>
      <c r="FR109" s="259"/>
      <c r="FS109" s="259"/>
      <c r="FT109" s="259"/>
      <c r="FU109" s="259"/>
      <c r="FV109" s="259"/>
      <c r="FW109" s="259"/>
      <c r="FX109" s="259"/>
      <c r="FY109" s="259"/>
      <c r="FZ109" s="259"/>
      <c r="GA109" s="259"/>
      <c r="GB109" s="259"/>
      <c r="GC109" s="259"/>
      <c r="GD109" s="259"/>
      <c r="GE109" s="259"/>
      <c r="GF109" s="259"/>
      <c r="GG109" s="259"/>
      <c r="GH109" s="259"/>
      <c r="GI109" s="259"/>
      <c r="GJ109" s="259"/>
      <c r="GK109" s="259"/>
      <c r="GL109" s="259"/>
      <c r="GM109" s="259"/>
      <c r="GN109" s="259"/>
      <c r="GO109" s="259"/>
      <c r="GP109" s="259"/>
      <c r="GQ109" s="259"/>
      <c r="GR109" s="259"/>
      <c r="GS109" s="259"/>
      <c r="GT109" s="259"/>
      <c r="GU109" s="259"/>
      <c r="GV109" s="259"/>
      <c r="GW109" s="189"/>
      <c r="GX109" s="519"/>
      <c r="GY109" s="45"/>
    </row>
    <row r="110" spans="4:207" ht="2.4" customHeight="1" x14ac:dyDescent="0.2">
      <c r="D110" s="497"/>
      <c r="E110" s="186"/>
      <c r="F110" s="17"/>
      <c r="G110" s="162"/>
      <c r="H110" s="163"/>
      <c r="I110" s="163"/>
      <c r="J110" s="163"/>
      <c r="K110" s="163"/>
      <c r="L110" s="163"/>
      <c r="M110" s="163"/>
      <c r="N110" s="163"/>
      <c r="O110" s="163"/>
      <c r="P110" s="163"/>
      <c r="Q110" s="166"/>
      <c r="R110" s="2"/>
      <c r="S110" s="151"/>
      <c r="T110" s="151"/>
      <c r="U110" s="151"/>
      <c r="V110" s="162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6"/>
      <c r="AH110" s="151"/>
      <c r="AI110" s="151"/>
      <c r="AJ110" s="151"/>
      <c r="AK110" s="162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6"/>
      <c r="AX110" s="151"/>
      <c r="AY110" s="151"/>
      <c r="AZ110" s="152"/>
      <c r="BA110" s="437"/>
      <c r="BB110" s="437"/>
      <c r="BC110" s="91"/>
      <c r="BD110" s="78"/>
      <c r="BE110" s="325"/>
      <c r="BF110" s="326"/>
      <c r="BG110" s="326"/>
      <c r="BH110" s="326"/>
      <c r="BI110" s="326"/>
      <c r="BJ110" s="326"/>
      <c r="BK110" s="326"/>
      <c r="BL110" s="326"/>
      <c r="BM110" s="326"/>
      <c r="BN110" s="326"/>
      <c r="BO110" s="326"/>
      <c r="BP110" s="326"/>
      <c r="BQ110" s="326"/>
      <c r="BR110" s="326"/>
      <c r="BS110" s="326"/>
      <c r="BT110" s="326"/>
      <c r="BU110" s="327"/>
      <c r="BV110" s="224"/>
      <c r="BW110" s="225"/>
      <c r="BX110" s="226"/>
      <c r="BY110" s="161"/>
      <c r="BZ110" s="161"/>
      <c r="CA110" s="325"/>
      <c r="CB110" s="326"/>
      <c r="CC110" s="326"/>
      <c r="CD110" s="326"/>
      <c r="CE110" s="326"/>
      <c r="CF110" s="326"/>
      <c r="CG110" s="326"/>
      <c r="CH110" s="326"/>
      <c r="CI110" s="326"/>
      <c r="CJ110" s="326"/>
      <c r="CK110" s="326"/>
      <c r="CL110" s="326"/>
      <c r="CM110" s="326"/>
      <c r="CN110" s="326"/>
      <c r="CO110" s="326"/>
      <c r="CP110" s="327"/>
      <c r="CQ110" s="224"/>
      <c r="CR110" s="225"/>
      <c r="CS110" s="226"/>
      <c r="CT110" s="78"/>
      <c r="CU110" s="1"/>
      <c r="CV110" s="1"/>
      <c r="CW110" s="78"/>
      <c r="CX110" s="236"/>
      <c r="CY110" s="237"/>
      <c r="CZ110" s="237"/>
      <c r="DA110" s="237"/>
      <c r="DB110" s="237"/>
      <c r="DC110" s="237"/>
      <c r="DD110" s="237"/>
      <c r="DE110" s="237"/>
      <c r="DF110" s="237"/>
      <c r="DG110" s="237"/>
      <c r="DH110" s="237"/>
      <c r="DI110" s="237"/>
      <c r="DJ110" s="237"/>
      <c r="DK110" s="237"/>
      <c r="DL110" s="237"/>
      <c r="DM110" s="237"/>
      <c r="DN110" s="237"/>
      <c r="DO110" s="237"/>
      <c r="DP110" s="23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24"/>
      <c r="EO110" s="515"/>
      <c r="EP110" s="515"/>
      <c r="EQ110" s="259"/>
      <c r="ER110" s="259"/>
      <c r="ES110" s="259"/>
      <c r="ET110" s="259"/>
      <c r="EU110" s="259"/>
      <c r="EV110" s="259"/>
      <c r="EW110" s="259"/>
      <c r="EX110" s="259"/>
      <c r="EY110" s="259"/>
      <c r="EZ110" s="259"/>
      <c r="FA110" s="259"/>
      <c r="FB110" s="259"/>
      <c r="FC110" s="259"/>
      <c r="FD110" s="259"/>
      <c r="FE110" s="259"/>
      <c r="FF110" s="259"/>
      <c r="FG110" s="259"/>
      <c r="FH110" s="259"/>
      <c r="FI110" s="259"/>
      <c r="FJ110" s="259"/>
      <c r="FK110" s="259"/>
      <c r="FL110" s="259"/>
      <c r="FM110" s="259"/>
      <c r="FN110" s="259"/>
      <c r="FO110" s="259"/>
      <c r="FP110" s="259"/>
      <c r="FQ110" s="259"/>
      <c r="FR110" s="259"/>
      <c r="FS110" s="259"/>
      <c r="FT110" s="259"/>
      <c r="FU110" s="259"/>
      <c r="FV110" s="259"/>
      <c r="FW110" s="259"/>
      <c r="FX110" s="259"/>
      <c r="FY110" s="259"/>
      <c r="FZ110" s="259"/>
      <c r="GA110" s="259"/>
      <c r="GB110" s="259"/>
      <c r="GC110" s="259"/>
      <c r="GD110" s="259"/>
      <c r="GE110" s="259"/>
      <c r="GF110" s="259"/>
      <c r="GG110" s="259"/>
      <c r="GH110" s="259"/>
      <c r="GI110" s="259"/>
      <c r="GJ110" s="259"/>
      <c r="GK110" s="259"/>
      <c r="GL110" s="259"/>
      <c r="GM110" s="259"/>
      <c r="GN110" s="259"/>
      <c r="GO110" s="259"/>
      <c r="GP110" s="259"/>
      <c r="GQ110" s="259"/>
      <c r="GR110" s="259"/>
      <c r="GS110" s="259"/>
      <c r="GT110" s="259"/>
      <c r="GU110" s="259"/>
      <c r="GV110" s="259"/>
      <c r="GW110" s="189"/>
      <c r="GX110" s="519"/>
      <c r="GY110" s="45"/>
    </row>
    <row r="111" spans="4:207" ht="2.4" customHeight="1" x14ac:dyDescent="0.2">
      <c r="D111" s="497"/>
      <c r="E111" s="186"/>
      <c r="F111" s="17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2"/>
      <c r="S111" s="151"/>
      <c r="T111" s="151"/>
      <c r="U111" s="15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51"/>
      <c r="AI111" s="151"/>
      <c r="AJ111" s="15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51"/>
      <c r="AY111" s="151"/>
      <c r="AZ111" s="152"/>
      <c r="BA111" s="437"/>
      <c r="BB111" s="437"/>
      <c r="BC111" s="155"/>
      <c r="BD111" s="138"/>
      <c r="BE111" s="325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6"/>
      <c r="BT111" s="326"/>
      <c r="BU111" s="327"/>
      <c r="BV111" s="224"/>
      <c r="BW111" s="225"/>
      <c r="BX111" s="226"/>
      <c r="BY111" s="161"/>
      <c r="BZ111" s="161"/>
      <c r="CA111" s="325"/>
      <c r="CB111" s="326"/>
      <c r="CC111" s="326"/>
      <c r="CD111" s="326"/>
      <c r="CE111" s="326"/>
      <c r="CF111" s="326"/>
      <c r="CG111" s="326"/>
      <c r="CH111" s="326"/>
      <c r="CI111" s="326"/>
      <c r="CJ111" s="326"/>
      <c r="CK111" s="326"/>
      <c r="CL111" s="326"/>
      <c r="CM111" s="326"/>
      <c r="CN111" s="326"/>
      <c r="CO111" s="326"/>
      <c r="CP111" s="327"/>
      <c r="CQ111" s="224"/>
      <c r="CR111" s="225"/>
      <c r="CS111" s="226"/>
      <c r="CT111" s="2"/>
      <c r="CU111" s="1"/>
      <c r="CV111" s="1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24"/>
      <c r="EO111" s="515"/>
      <c r="EP111" s="515"/>
      <c r="EQ111" s="259"/>
      <c r="ER111" s="259"/>
      <c r="ES111" s="259"/>
      <c r="ET111" s="259"/>
      <c r="EU111" s="259"/>
      <c r="EV111" s="259"/>
      <c r="EW111" s="259"/>
      <c r="EX111" s="259"/>
      <c r="EY111" s="259"/>
      <c r="EZ111" s="259"/>
      <c r="FA111" s="259"/>
      <c r="FB111" s="259"/>
      <c r="FC111" s="259"/>
      <c r="FD111" s="259"/>
      <c r="FE111" s="259"/>
      <c r="FF111" s="259"/>
      <c r="FG111" s="259"/>
      <c r="FH111" s="259"/>
      <c r="FI111" s="259"/>
      <c r="FJ111" s="259"/>
      <c r="FK111" s="259"/>
      <c r="FL111" s="259"/>
      <c r="FM111" s="259"/>
      <c r="FN111" s="259"/>
      <c r="FO111" s="259"/>
      <c r="FP111" s="259"/>
      <c r="FQ111" s="259"/>
      <c r="FR111" s="259"/>
      <c r="FS111" s="259"/>
      <c r="FT111" s="259"/>
      <c r="FU111" s="259"/>
      <c r="FV111" s="259"/>
      <c r="FW111" s="259"/>
      <c r="FX111" s="259"/>
      <c r="FY111" s="259"/>
      <c r="FZ111" s="259"/>
      <c r="GA111" s="259"/>
      <c r="GB111" s="259"/>
      <c r="GC111" s="259"/>
      <c r="GD111" s="259"/>
      <c r="GE111" s="259"/>
      <c r="GF111" s="259"/>
      <c r="GG111" s="259"/>
      <c r="GH111" s="259"/>
      <c r="GI111" s="259"/>
      <c r="GJ111" s="259"/>
      <c r="GK111" s="259"/>
      <c r="GL111" s="259"/>
      <c r="GM111" s="259"/>
      <c r="GN111" s="259"/>
      <c r="GO111" s="259"/>
      <c r="GP111" s="259"/>
      <c r="GQ111" s="259"/>
      <c r="GR111" s="259"/>
      <c r="GS111" s="259"/>
      <c r="GT111" s="259"/>
      <c r="GU111" s="259"/>
      <c r="GV111" s="259"/>
      <c r="GW111" s="189"/>
      <c r="GX111" s="519"/>
      <c r="GY111" s="45"/>
    </row>
    <row r="112" spans="4:207" ht="2.4" customHeight="1" x14ac:dyDescent="0.2">
      <c r="D112" s="497"/>
      <c r="E112" s="186"/>
      <c r="F112" s="17"/>
      <c r="G112" s="361" t="s">
        <v>160</v>
      </c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3"/>
      <c r="U112" s="151"/>
      <c r="V112" s="361" t="s">
        <v>161</v>
      </c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3"/>
      <c r="AJ112" s="151"/>
      <c r="AK112" s="361" t="s">
        <v>162</v>
      </c>
      <c r="AL112" s="362"/>
      <c r="AM112" s="362"/>
      <c r="AN112" s="362"/>
      <c r="AO112" s="362"/>
      <c r="AP112" s="362"/>
      <c r="AQ112" s="362"/>
      <c r="AR112" s="362"/>
      <c r="AS112" s="362"/>
      <c r="AT112" s="362"/>
      <c r="AU112" s="362"/>
      <c r="AV112" s="362"/>
      <c r="AW112" s="362"/>
      <c r="AX112" s="362"/>
      <c r="AY112" s="363"/>
      <c r="AZ112" s="152"/>
      <c r="BA112" s="437"/>
      <c r="BB112" s="437"/>
      <c r="BC112" s="92"/>
      <c r="BD112" s="93"/>
      <c r="BE112" s="328"/>
      <c r="BF112" s="329"/>
      <c r="BG112" s="329"/>
      <c r="BH112" s="329"/>
      <c r="BI112" s="329"/>
      <c r="BJ112" s="329"/>
      <c r="BK112" s="329"/>
      <c r="BL112" s="329"/>
      <c r="BM112" s="329"/>
      <c r="BN112" s="329"/>
      <c r="BO112" s="329"/>
      <c r="BP112" s="329"/>
      <c r="BQ112" s="329"/>
      <c r="BR112" s="329"/>
      <c r="BS112" s="329"/>
      <c r="BT112" s="329"/>
      <c r="BU112" s="330"/>
      <c r="BV112" s="227"/>
      <c r="BW112" s="228"/>
      <c r="BX112" s="229"/>
      <c r="BY112" s="161"/>
      <c r="BZ112" s="161"/>
      <c r="CA112" s="328"/>
      <c r="CB112" s="329"/>
      <c r="CC112" s="329"/>
      <c r="CD112" s="329"/>
      <c r="CE112" s="329"/>
      <c r="CF112" s="329"/>
      <c r="CG112" s="329"/>
      <c r="CH112" s="329"/>
      <c r="CI112" s="329"/>
      <c r="CJ112" s="329"/>
      <c r="CK112" s="329"/>
      <c r="CL112" s="329"/>
      <c r="CM112" s="329"/>
      <c r="CN112" s="329"/>
      <c r="CO112" s="329"/>
      <c r="CP112" s="330"/>
      <c r="CQ112" s="227"/>
      <c r="CR112" s="228"/>
      <c r="CS112" s="229"/>
      <c r="CT112" s="2"/>
      <c r="CU112" s="1"/>
      <c r="CV112" s="1"/>
      <c r="CW112" s="285" t="s">
        <v>163</v>
      </c>
      <c r="CX112" s="285"/>
      <c r="CY112" s="285"/>
      <c r="CZ112" s="285"/>
      <c r="DA112" s="285"/>
      <c r="DB112" s="285"/>
      <c r="DC112" s="285"/>
      <c r="DD112" s="285"/>
      <c r="DE112" s="285"/>
      <c r="DF112" s="285"/>
      <c r="DG112" s="285"/>
      <c r="DH112" s="285"/>
      <c r="DI112" s="285"/>
      <c r="DJ112" s="285"/>
      <c r="DK112" s="285"/>
      <c r="DL112" s="285"/>
      <c r="DM112" s="285"/>
      <c r="DN112" s="285"/>
      <c r="DO112" s="285"/>
      <c r="DP112" s="285"/>
      <c r="DQ112" s="285"/>
      <c r="DR112" s="285"/>
      <c r="DS112" s="285"/>
      <c r="DT112" s="285"/>
      <c r="DU112" s="285"/>
      <c r="DV112" s="285"/>
      <c r="DW112" s="285"/>
      <c r="DX112" s="285"/>
      <c r="DY112" s="285"/>
      <c r="DZ112" s="285"/>
      <c r="EA112" s="285"/>
      <c r="EB112" s="285"/>
      <c r="EC112" s="285"/>
      <c r="ED112" s="285"/>
      <c r="EE112" s="285"/>
      <c r="EF112" s="285"/>
      <c r="EG112" s="285"/>
      <c r="EH112" s="285"/>
      <c r="EI112" s="285"/>
      <c r="EJ112" s="285"/>
      <c r="EK112" s="285"/>
      <c r="EL112" s="285"/>
      <c r="EM112" s="285"/>
      <c r="EN112" s="24"/>
      <c r="EO112" s="515"/>
      <c r="EP112" s="515"/>
      <c r="EQ112" s="161"/>
      <c r="ER112" s="161"/>
      <c r="ES112" s="161"/>
      <c r="ET112" s="161"/>
      <c r="EU112" s="161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1"/>
      <c r="FG112" s="161"/>
      <c r="FH112" s="161"/>
      <c r="FI112" s="161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1"/>
      <c r="FU112" s="161"/>
      <c r="FV112" s="161"/>
      <c r="FW112" s="161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1"/>
      <c r="GI112" s="161"/>
      <c r="GJ112" s="161"/>
      <c r="GK112" s="161"/>
      <c r="GL112" s="161"/>
      <c r="GM112" s="161"/>
      <c r="GN112" s="161"/>
      <c r="GO112" s="161"/>
      <c r="GP112" s="161"/>
      <c r="GQ112" s="161"/>
      <c r="GR112" s="161"/>
      <c r="GS112" s="161"/>
      <c r="GT112" s="161"/>
      <c r="GU112" s="161"/>
      <c r="GV112" s="161"/>
      <c r="GW112" s="189"/>
      <c r="GX112" s="519"/>
      <c r="GY112" s="45"/>
    </row>
    <row r="113" spans="4:207" ht="2.4" customHeight="1" x14ac:dyDescent="0.2">
      <c r="D113" s="497"/>
      <c r="E113" s="186"/>
      <c r="F113" s="17"/>
      <c r="G113" s="364"/>
      <c r="H113" s="365"/>
      <c r="I113" s="365"/>
      <c r="J113" s="365"/>
      <c r="K113" s="365"/>
      <c r="L113" s="365"/>
      <c r="M113" s="365"/>
      <c r="N113" s="365"/>
      <c r="O113" s="365"/>
      <c r="P113" s="365"/>
      <c r="Q113" s="365"/>
      <c r="R113" s="365"/>
      <c r="S113" s="365"/>
      <c r="T113" s="366"/>
      <c r="U113" s="161"/>
      <c r="V113" s="364"/>
      <c r="W113" s="365"/>
      <c r="X113" s="365"/>
      <c r="Y113" s="365"/>
      <c r="Z113" s="365"/>
      <c r="AA113" s="365"/>
      <c r="AB113" s="365"/>
      <c r="AC113" s="365"/>
      <c r="AD113" s="365"/>
      <c r="AE113" s="365"/>
      <c r="AF113" s="365"/>
      <c r="AG113" s="365"/>
      <c r="AH113" s="365"/>
      <c r="AI113" s="366"/>
      <c r="AJ113" s="161"/>
      <c r="AK113" s="364"/>
      <c r="AL113" s="365"/>
      <c r="AM113" s="365"/>
      <c r="AN113" s="365"/>
      <c r="AO113" s="365"/>
      <c r="AP113" s="365"/>
      <c r="AQ113" s="365"/>
      <c r="AR113" s="365"/>
      <c r="AS113" s="365"/>
      <c r="AT113" s="365"/>
      <c r="AU113" s="365"/>
      <c r="AV113" s="365"/>
      <c r="AW113" s="365"/>
      <c r="AX113" s="365"/>
      <c r="AY113" s="366"/>
      <c r="AZ113" s="152"/>
      <c r="BA113" s="437"/>
      <c r="BB113" s="437"/>
      <c r="BC113" s="92"/>
      <c r="BD113" s="285" t="s">
        <v>164</v>
      </c>
      <c r="BE113" s="285"/>
      <c r="BF113" s="285"/>
      <c r="BG113" s="285"/>
      <c r="BH113" s="285"/>
      <c r="BI113" s="285"/>
      <c r="BJ113" s="285"/>
      <c r="BK113" s="285"/>
      <c r="BL113" s="285"/>
      <c r="BM113" s="285"/>
      <c r="BN113" s="285"/>
      <c r="BO113" s="285"/>
      <c r="BP113" s="285"/>
      <c r="BQ113" s="285"/>
      <c r="BR113" s="285"/>
      <c r="BS113" s="285"/>
      <c r="BT113" s="285"/>
      <c r="BU113" s="285"/>
      <c r="BV113" s="285"/>
      <c r="BW113" s="285"/>
      <c r="BX113" s="285"/>
      <c r="BY113" s="285"/>
      <c r="BZ113" s="285"/>
      <c r="CA113" s="285"/>
      <c r="CB113" s="285"/>
      <c r="CC113" s="285"/>
      <c r="CD113" s="285"/>
      <c r="CE113" s="285"/>
      <c r="CF113" s="285"/>
      <c r="CG113" s="285"/>
      <c r="CH113" s="285"/>
      <c r="CI113" s="285"/>
      <c r="CJ113" s="285"/>
      <c r="CK113" s="285"/>
      <c r="CL113" s="285"/>
      <c r="CM113" s="285"/>
      <c r="CN113" s="285"/>
      <c r="CO113" s="285"/>
      <c r="CP113" s="285"/>
      <c r="CQ113" s="285"/>
      <c r="CR113" s="285"/>
      <c r="CS113" s="285"/>
      <c r="CT113" s="285"/>
      <c r="CU113" s="1"/>
      <c r="CV113" s="1"/>
      <c r="CW113" s="285"/>
      <c r="CX113" s="285"/>
      <c r="CY113" s="285"/>
      <c r="CZ113" s="285"/>
      <c r="DA113" s="285"/>
      <c r="DB113" s="285"/>
      <c r="DC113" s="285"/>
      <c r="DD113" s="285"/>
      <c r="DE113" s="285"/>
      <c r="DF113" s="285"/>
      <c r="DG113" s="285"/>
      <c r="DH113" s="285"/>
      <c r="DI113" s="285"/>
      <c r="DJ113" s="285"/>
      <c r="DK113" s="285"/>
      <c r="DL113" s="285"/>
      <c r="DM113" s="285"/>
      <c r="DN113" s="285"/>
      <c r="DO113" s="285"/>
      <c r="DP113" s="285"/>
      <c r="DQ113" s="285"/>
      <c r="DR113" s="285"/>
      <c r="DS113" s="285"/>
      <c r="DT113" s="285"/>
      <c r="DU113" s="285"/>
      <c r="DV113" s="285"/>
      <c r="DW113" s="285"/>
      <c r="DX113" s="285"/>
      <c r="DY113" s="285"/>
      <c r="DZ113" s="285"/>
      <c r="EA113" s="285"/>
      <c r="EB113" s="285"/>
      <c r="EC113" s="285"/>
      <c r="ED113" s="285"/>
      <c r="EE113" s="285"/>
      <c r="EF113" s="285"/>
      <c r="EG113" s="285"/>
      <c r="EH113" s="285"/>
      <c r="EI113" s="285"/>
      <c r="EJ113" s="285"/>
      <c r="EK113" s="285"/>
      <c r="EL113" s="285"/>
      <c r="EM113" s="285"/>
      <c r="EN113" s="24"/>
      <c r="EO113" s="515"/>
      <c r="EP113" s="515"/>
      <c r="EQ113" s="161"/>
      <c r="ER113" s="161"/>
      <c r="ES113" s="161"/>
      <c r="ET113" s="161"/>
      <c r="EU113" s="161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1"/>
      <c r="FG113" s="161"/>
      <c r="FH113" s="161"/>
      <c r="FI113" s="161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1"/>
      <c r="FU113" s="161"/>
      <c r="FV113" s="161"/>
      <c r="FW113" s="161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1"/>
      <c r="GI113" s="161"/>
      <c r="GJ113" s="161"/>
      <c r="GK113" s="161"/>
      <c r="GL113" s="161"/>
      <c r="GM113" s="161"/>
      <c r="GN113" s="161"/>
      <c r="GO113" s="161"/>
      <c r="GP113" s="161"/>
      <c r="GQ113" s="161"/>
      <c r="GR113" s="161"/>
      <c r="GS113" s="161"/>
      <c r="GT113" s="161"/>
      <c r="GU113" s="161"/>
      <c r="GV113" s="161"/>
      <c r="GW113" s="189"/>
      <c r="GX113" s="519"/>
      <c r="GY113" s="45"/>
    </row>
    <row r="114" spans="4:207" ht="2.4" customHeight="1" x14ac:dyDescent="0.2">
      <c r="D114" s="497"/>
      <c r="E114" s="186"/>
      <c r="F114" s="17"/>
      <c r="G114" s="364"/>
      <c r="H114" s="365"/>
      <c r="I114" s="365"/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6"/>
      <c r="U114" s="161"/>
      <c r="V114" s="364"/>
      <c r="W114" s="365"/>
      <c r="X114" s="365"/>
      <c r="Y114" s="365"/>
      <c r="Z114" s="365"/>
      <c r="AA114" s="365"/>
      <c r="AB114" s="365"/>
      <c r="AC114" s="365"/>
      <c r="AD114" s="365"/>
      <c r="AE114" s="365"/>
      <c r="AF114" s="365"/>
      <c r="AG114" s="365"/>
      <c r="AH114" s="365"/>
      <c r="AI114" s="366"/>
      <c r="AJ114" s="161"/>
      <c r="AK114" s="364"/>
      <c r="AL114" s="365"/>
      <c r="AM114" s="365"/>
      <c r="AN114" s="365"/>
      <c r="AO114" s="365"/>
      <c r="AP114" s="365"/>
      <c r="AQ114" s="365"/>
      <c r="AR114" s="365"/>
      <c r="AS114" s="365"/>
      <c r="AT114" s="365"/>
      <c r="AU114" s="365"/>
      <c r="AV114" s="365"/>
      <c r="AW114" s="365"/>
      <c r="AX114" s="365"/>
      <c r="AY114" s="366"/>
      <c r="AZ114" s="165"/>
      <c r="BA114" s="437"/>
      <c r="BB114" s="437"/>
      <c r="BC114" s="92"/>
      <c r="BD114" s="285"/>
      <c r="BE114" s="285"/>
      <c r="BF114" s="285"/>
      <c r="BG114" s="285"/>
      <c r="BH114" s="285"/>
      <c r="BI114" s="285"/>
      <c r="BJ114" s="285"/>
      <c r="BK114" s="285"/>
      <c r="BL114" s="285"/>
      <c r="BM114" s="285"/>
      <c r="BN114" s="285"/>
      <c r="BO114" s="285"/>
      <c r="BP114" s="285"/>
      <c r="BQ114" s="285"/>
      <c r="BR114" s="285"/>
      <c r="BS114" s="285"/>
      <c r="BT114" s="285"/>
      <c r="BU114" s="285"/>
      <c r="BV114" s="285"/>
      <c r="BW114" s="285"/>
      <c r="BX114" s="285"/>
      <c r="BY114" s="285"/>
      <c r="BZ114" s="285"/>
      <c r="CA114" s="285"/>
      <c r="CB114" s="285"/>
      <c r="CC114" s="285"/>
      <c r="CD114" s="285"/>
      <c r="CE114" s="285"/>
      <c r="CF114" s="285"/>
      <c r="CG114" s="285"/>
      <c r="CH114" s="285"/>
      <c r="CI114" s="285"/>
      <c r="CJ114" s="285"/>
      <c r="CK114" s="285"/>
      <c r="CL114" s="285"/>
      <c r="CM114" s="285"/>
      <c r="CN114" s="285"/>
      <c r="CO114" s="285"/>
      <c r="CP114" s="285"/>
      <c r="CQ114" s="285"/>
      <c r="CR114" s="285"/>
      <c r="CS114" s="285"/>
      <c r="CT114" s="285"/>
      <c r="CU114" s="1"/>
      <c r="CV114" s="1"/>
      <c r="CW114" s="285"/>
      <c r="CX114" s="285"/>
      <c r="CY114" s="285"/>
      <c r="CZ114" s="285"/>
      <c r="DA114" s="285"/>
      <c r="DB114" s="285"/>
      <c r="DC114" s="285"/>
      <c r="DD114" s="285"/>
      <c r="DE114" s="285"/>
      <c r="DF114" s="285"/>
      <c r="DG114" s="285"/>
      <c r="DH114" s="285"/>
      <c r="DI114" s="285"/>
      <c r="DJ114" s="285"/>
      <c r="DK114" s="285"/>
      <c r="DL114" s="285"/>
      <c r="DM114" s="285"/>
      <c r="DN114" s="285"/>
      <c r="DO114" s="285"/>
      <c r="DP114" s="285"/>
      <c r="DQ114" s="285"/>
      <c r="DR114" s="285"/>
      <c r="DS114" s="285"/>
      <c r="DT114" s="285"/>
      <c r="DU114" s="285"/>
      <c r="DV114" s="285"/>
      <c r="DW114" s="285"/>
      <c r="DX114" s="285"/>
      <c r="DY114" s="285"/>
      <c r="DZ114" s="285"/>
      <c r="EA114" s="285"/>
      <c r="EB114" s="285"/>
      <c r="EC114" s="285"/>
      <c r="ED114" s="285"/>
      <c r="EE114" s="285"/>
      <c r="EF114" s="285"/>
      <c r="EG114" s="285"/>
      <c r="EH114" s="285"/>
      <c r="EI114" s="285"/>
      <c r="EJ114" s="285"/>
      <c r="EK114" s="285"/>
      <c r="EL114" s="285"/>
      <c r="EM114" s="285"/>
      <c r="EN114" s="24"/>
      <c r="EO114" s="515"/>
      <c r="EP114" s="515"/>
      <c r="EQ114" s="161"/>
      <c r="ER114" s="161"/>
      <c r="ES114" s="161"/>
      <c r="ET114" s="161"/>
      <c r="EU114" s="161"/>
      <c r="EV114" s="161"/>
      <c r="EW114" s="161"/>
      <c r="EX114" s="161"/>
      <c r="EY114" s="161"/>
      <c r="EZ114" s="161"/>
      <c r="FA114" s="161"/>
      <c r="FB114" s="161"/>
      <c r="FC114" s="161"/>
      <c r="FD114" s="161"/>
      <c r="FE114" s="161"/>
      <c r="FF114" s="161"/>
      <c r="FG114" s="161"/>
      <c r="FH114" s="161"/>
      <c r="FI114" s="161"/>
      <c r="FJ114" s="161"/>
      <c r="FK114" s="161"/>
      <c r="FL114" s="161"/>
      <c r="FM114" s="161"/>
      <c r="FN114" s="161"/>
      <c r="FO114" s="161"/>
      <c r="FP114" s="161"/>
      <c r="FQ114" s="161"/>
      <c r="FR114" s="161"/>
      <c r="FS114" s="161"/>
      <c r="FT114" s="161"/>
      <c r="FU114" s="161"/>
      <c r="FV114" s="161"/>
      <c r="FW114" s="161"/>
      <c r="FX114" s="161"/>
      <c r="FY114" s="161"/>
      <c r="FZ114" s="161"/>
      <c r="GA114" s="161"/>
      <c r="GB114" s="161"/>
      <c r="GC114" s="161"/>
      <c r="GD114" s="161"/>
      <c r="GE114" s="161"/>
      <c r="GF114" s="161"/>
      <c r="GG114" s="161"/>
      <c r="GH114" s="161"/>
      <c r="GI114" s="161"/>
      <c r="GJ114" s="161"/>
      <c r="GK114" s="161"/>
      <c r="GL114" s="161"/>
      <c r="GM114" s="161"/>
      <c r="GN114" s="161"/>
      <c r="GO114" s="161"/>
      <c r="GP114" s="161"/>
      <c r="GQ114" s="161"/>
      <c r="GR114" s="161"/>
      <c r="GS114" s="161"/>
      <c r="GT114" s="161"/>
      <c r="GU114" s="161"/>
      <c r="GV114" s="161"/>
      <c r="GW114" s="189"/>
      <c r="GX114" s="519"/>
      <c r="GY114" s="45"/>
    </row>
    <row r="115" spans="4:207" ht="2.4" customHeight="1" x14ac:dyDescent="0.2">
      <c r="D115" s="497"/>
      <c r="E115" s="186"/>
      <c r="F115" s="17"/>
      <c r="G115" s="367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9"/>
      <c r="U115" s="161"/>
      <c r="V115" s="367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/>
      <c r="AI115" s="369"/>
      <c r="AJ115" s="161"/>
      <c r="AK115" s="367"/>
      <c r="AL115" s="368"/>
      <c r="AM115" s="368"/>
      <c r="AN115" s="368"/>
      <c r="AO115" s="368"/>
      <c r="AP115" s="368"/>
      <c r="AQ115" s="368"/>
      <c r="AR115" s="368"/>
      <c r="AS115" s="368"/>
      <c r="AT115" s="368"/>
      <c r="AU115" s="368"/>
      <c r="AV115" s="368"/>
      <c r="AW115" s="368"/>
      <c r="AX115" s="368"/>
      <c r="AY115" s="369"/>
      <c r="AZ115" s="165"/>
      <c r="BA115" s="437"/>
      <c r="BB115" s="437"/>
      <c r="BC115" s="91"/>
      <c r="BD115" s="285"/>
      <c r="BE115" s="285"/>
      <c r="BF115" s="285"/>
      <c r="BG115" s="285"/>
      <c r="BH115" s="285"/>
      <c r="BI115" s="285"/>
      <c r="BJ115" s="285"/>
      <c r="BK115" s="285"/>
      <c r="BL115" s="285"/>
      <c r="BM115" s="285"/>
      <c r="BN115" s="285"/>
      <c r="BO115" s="285"/>
      <c r="BP115" s="285"/>
      <c r="BQ115" s="285"/>
      <c r="BR115" s="285"/>
      <c r="BS115" s="285"/>
      <c r="BT115" s="285"/>
      <c r="BU115" s="285"/>
      <c r="BV115" s="285"/>
      <c r="BW115" s="285"/>
      <c r="BX115" s="285"/>
      <c r="BY115" s="285"/>
      <c r="BZ115" s="285"/>
      <c r="CA115" s="285"/>
      <c r="CB115" s="285"/>
      <c r="CC115" s="285"/>
      <c r="CD115" s="285"/>
      <c r="CE115" s="285"/>
      <c r="CF115" s="285"/>
      <c r="CG115" s="285"/>
      <c r="CH115" s="285"/>
      <c r="CI115" s="285"/>
      <c r="CJ115" s="285"/>
      <c r="CK115" s="285"/>
      <c r="CL115" s="285"/>
      <c r="CM115" s="285"/>
      <c r="CN115" s="285"/>
      <c r="CO115" s="285"/>
      <c r="CP115" s="285"/>
      <c r="CQ115" s="285"/>
      <c r="CR115" s="285"/>
      <c r="CS115" s="285"/>
      <c r="CT115" s="285"/>
      <c r="CU115" s="1"/>
      <c r="CV115" s="1"/>
      <c r="CW115" s="151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151"/>
      <c r="EN115" s="24"/>
      <c r="EO115" s="515"/>
      <c r="EP115" s="515"/>
      <c r="EQ115" s="161"/>
      <c r="ER115" s="161"/>
      <c r="ES115" s="161"/>
      <c r="ET115" s="161"/>
      <c r="EU115" s="161"/>
      <c r="EV115" s="161"/>
      <c r="EW115" s="161"/>
      <c r="EX115" s="161"/>
      <c r="EY115" s="161"/>
      <c r="EZ115" s="161"/>
      <c r="FA115" s="161"/>
      <c r="FB115" s="161"/>
      <c r="FC115" s="161"/>
      <c r="FD115" s="161"/>
      <c r="FE115" s="161"/>
      <c r="FF115" s="161"/>
      <c r="FG115" s="161"/>
      <c r="FH115" s="161"/>
      <c r="FI115" s="161"/>
      <c r="FJ115" s="161"/>
      <c r="FK115" s="161"/>
      <c r="FL115" s="161"/>
      <c r="FM115" s="161"/>
      <c r="FN115" s="161"/>
      <c r="FO115" s="161"/>
      <c r="FP115" s="161"/>
      <c r="FQ115" s="161"/>
      <c r="FR115" s="161"/>
      <c r="FS115" s="161"/>
      <c r="FT115" s="161"/>
      <c r="FU115" s="161"/>
      <c r="FV115" s="161"/>
      <c r="FW115" s="161"/>
      <c r="FX115" s="161"/>
      <c r="FY115" s="161"/>
      <c r="FZ115" s="161"/>
      <c r="GA115" s="161"/>
      <c r="GB115" s="161"/>
      <c r="GC115" s="161"/>
      <c r="GD115" s="161"/>
      <c r="GE115" s="161"/>
      <c r="GF115" s="161"/>
      <c r="GG115" s="161"/>
      <c r="GH115" s="161"/>
      <c r="GI115" s="161"/>
      <c r="GJ115" s="161"/>
      <c r="GK115" s="161"/>
      <c r="GL115" s="161"/>
      <c r="GM115" s="161"/>
      <c r="GN115" s="161"/>
      <c r="GO115" s="161"/>
      <c r="GP115" s="161"/>
      <c r="GQ115" s="161"/>
      <c r="GR115" s="161"/>
      <c r="GS115" s="161"/>
      <c r="GT115" s="161"/>
      <c r="GU115" s="161"/>
      <c r="GV115" s="161"/>
      <c r="GW115" s="189"/>
      <c r="GX115" s="519"/>
      <c r="GY115" s="45"/>
    </row>
    <row r="116" spans="4:207" ht="2.4" customHeight="1" x14ac:dyDescent="0.2">
      <c r="D116" s="497"/>
      <c r="E116" s="186"/>
      <c r="F116" s="17"/>
      <c r="G116" s="158"/>
      <c r="H116" s="159"/>
      <c r="I116" s="159"/>
      <c r="J116" s="159"/>
      <c r="K116" s="159"/>
      <c r="L116" s="159"/>
      <c r="M116" s="159"/>
      <c r="N116" s="159"/>
      <c r="O116" s="159"/>
      <c r="P116" s="159"/>
      <c r="Q116" s="164"/>
      <c r="R116" s="221">
        <v>3</v>
      </c>
      <c r="S116" s="223"/>
      <c r="T116" s="358"/>
      <c r="U116" s="161"/>
      <c r="V116" s="158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64"/>
      <c r="AH116" s="221">
        <v>2</v>
      </c>
      <c r="AI116" s="223"/>
      <c r="AJ116" s="151"/>
      <c r="AK116" s="221"/>
      <c r="AL116" s="222"/>
      <c r="AM116" s="222"/>
      <c r="AN116" s="222"/>
      <c r="AO116" s="222"/>
      <c r="AP116" s="222"/>
      <c r="AQ116" s="222"/>
      <c r="AR116" s="222"/>
      <c r="AS116" s="222"/>
      <c r="AT116" s="222"/>
      <c r="AU116" s="222"/>
      <c r="AV116" s="222"/>
      <c r="AW116" s="223"/>
      <c r="AX116" s="161"/>
      <c r="AY116" s="161"/>
      <c r="AZ116" s="165"/>
      <c r="BA116" s="437"/>
      <c r="BB116" s="437"/>
      <c r="BC116" s="91"/>
      <c r="BD116" s="161"/>
      <c r="BE116" s="322" t="s">
        <v>165</v>
      </c>
      <c r="BF116" s="323"/>
      <c r="BG116" s="323"/>
      <c r="BH116" s="323"/>
      <c r="BI116" s="323"/>
      <c r="BJ116" s="323"/>
      <c r="BK116" s="323"/>
      <c r="BL116" s="323"/>
      <c r="BM116" s="323"/>
      <c r="BN116" s="323"/>
      <c r="BO116" s="323"/>
      <c r="BP116" s="323"/>
      <c r="BQ116" s="323"/>
      <c r="BR116" s="323"/>
      <c r="BS116" s="323"/>
      <c r="BT116" s="323"/>
      <c r="BU116" s="324"/>
      <c r="BV116" s="295"/>
      <c r="BW116" s="296"/>
      <c r="BX116" s="297"/>
      <c r="BY116" s="78"/>
      <c r="BZ116" s="78"/>
      <c r="CA116" s="322" t="s">
        <v>166</v>
      </c>
      <c r="CB116" s="323"/>
      <c r="CC116" s="323"/>
      <c r="CD116" s="323"/>
      <c r="CE116" s="323"/>
      <c r="CF116" s="323"/>
      <c r="CG116" s="323"/>
      <c r="CH116" s="323"/>
      <c r="CI116" s="323"/>
      <c r="CJ116" s="323"/>
      <c r="CK116" s="323"/>
      <c r="CL116" s="323"/>
      <c r="CM116" s="323"/>
      <c r="CN116" s="323"/>
      <c r="CO116" s="323"/>
      <c r="CP116" s="324"/>
      <c r="CQ116" s="346"/>
      <c r="CR116" s="347"/>
      <c r="CS116" s="348"/>
      <c r="CT116" s="2"/>
      <c r="CU116" s="1"/>
      <c r="CV116" s="1"/>
      <c r="CW116" s="2"/>
      <c r="CX116" s="230" t="s">
        <v>167</v>
      </c>
      <c r="CY116" s="231"/>
      <c r="CZ116" s="231"/>
      <c r="DA116" s="231"/>
      <c r="DB116" s="231"/>
      <c r="DC116" s="231"/>
      <c r="DD116" s="231"/>
      <c r="DE116" s="231"/>
      <c r="DF116" s="231"/>
      <c r="DG116" s="231"/>
      <c r="DH116" s="231"/>
      <c r="DI116" s="231"/>
      <c r="DJ116" s="231"/>
      <c r="DK116" s="231"/>
      <c r="DL116" s="231"/>
      <c r="DM116" s="232"/>
      <c r="DN116" s="262"/>
      <c r="DO116" s="263"/>
      <c r="DP116" s="264"/>
      <c r="DQ116" s="78"/>
      <c r="DR116" s="230" t="s">
        <v>168</v>
      </c>
      <c r="DS116" s="231"/>
      <c r="DT116" s="231"/>
      <c r="DU116" s="231"/>
      <c r="DV116" s="231"/>
      <c r="DW116" s="231"/>
      <c r="DX116" s="231"/>
      <c r="DY116" s="231"/>
      <c r="DZ116" s="231"/>
      <c r="EA116" s="231"/>
      <c r="EB116" s="231"/>
      <c r="EC116" s="231"/>
      <c r="ED116" s="231"/>
      <c r="EE116" s="231"/>
      <c r="EF116" s="231"/>
      <c r="EG116" s="231"/>
      <c r="EH116" s="231"/>
      <c r="EI116" s="232"/>
      <c r="EJ116" s="262"/>
      <c r="EK116" s="263"/>
      <c r="EL116" s="264"/>
      <c r="EM116" s="151"/>
      <c r="EN116" s="24"/>
      <c r="EO116" s="515"/>
      <c r="EP116" s="515"/>
      <c r="EQ116" s="161"/>
      <c r="ER116" s="161"/>
      <c r="ES116" s="161"/>
      <c r="ET116" s="161"/>
      <c r="EU116" s="161"/>
      <c r="EV116" s="161"/>
      <c r="EW116" s="161"/>
      <c r="EX116" s="161"/>
      <c r="EY116" s="161"/>
      <c r="EZ116" s="161"/>
      <c r="FA116" s="161"/>
      <c r="FB116" s="161"/>
      <c r="FC116" s="161"/>
      <c r="FD116" s="161"/>
      <c r="FE116" s="161"/>
      <c r="FF116" s="161"/>
      <c r="FG116" s="161"/>
      <c r="FH116" s="161"/>
      <c r="FI116" s="161"/>
      <c r="FJ116" s="161"/>
      <c r="FK116" s="161"/>
      <c r="FL116" s="161"/>
      <c r="FM116" s="161"/>
      <c r="FN116" s="161"/>
      <c r="FO116" s="161"/>
      <c r="FP116" s="161"/>
      <c r="FQ116" s="161"/>
      <c r="FR116" s="161"/>
      <c r="FS116" s="161"/>
      <c r="FT116" s="221">
        <v>1</v>
      </c>
      <c r="FU116" s="222"/>
      <c r="FV116" s="223"/>
      <c r="FW116" s="221"/>
      <c r="FX116" s="222"/>
      <c r="FY116" s="223"/>
      <c r="FZ116" s="161"/>
      <c r="GA116" s="161"/>
      <c r="GB116" s="161"/>
      <c r="GC116" s="161"/>
      <c r="GD116" s="161"/>
      <c r="GE116" s="221">
        <v>3</v>
      </c>
      <c r="GF116" s="222"/>
      <c r="GG116" s="223"/>
      <c r="GH116" s="221"/>
      <c r="GI116" s="222"/>
      <c r="GJ116" s="223"/>
      <c r="GK116" s="161"/>
      <c r="GL116" s="161"/>
      <c r="GM116" s="161"/>
      <c r="GN116" s="161"/>
      <c r="GO116" s="161"/>
      <c r="GP116" s="161"/>
      <c r="GQ116" s="161"/>
      <c r="GR116" s="161"/>
      <c r="GS116" s="161"/>
      <c r="GT116" s="161"/>
      <c r="GU116" s="161"/>
      <c r="GV116" s="161"/>
      <c r="GW116" s="189"/>
      <c r="GX116" s="519"/>
      <c r="GY116" s="45"/>
    </row>
    <row r="117" spans="4:207" ht="2.4" customHeight="1" x14ac:dyDescent="0.2">
      <c r="D117" s="497"/>
      <c r="E117" s="186"/>
      <c r="F117" s="17"/>
      <c r="G117" s="160"/>
      <c r="H117" s="161"/>
      <c r="I117" s="161"/>
      <c r="J117" s="161"/>
      <c r="K117" s="161"/>
      <c r="L117" s="161"/>
      <c r="M117" s="161"/>
      <c r="N117" s="161"/>
      <c r="O117" s="161"/>
      <c r="P117" s="161"/>
      <c r="Q117" s="165"/>
      <c r="R117" s="224"/>
      <c r="S117" s="226"/>
      <c r="T117" s="359"/>
      <c r="U117" s="161"/>
      <c r="V117" s="160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5"/>
      <c r="AH117" s="224"/>
      <c r="AI117" s="226"/>
      <c r="AJ117" s="151"/>
      <c r="AK117" s="224"/>
      <c r="AL117" s="225"/>
      <c r="AM117" s="225"/>
      <c r="AN117" s="225"/>
      <c r="AO117" s="225"/>
      <c r="AP117" s="225"/>
      <c r="AQ117" s="225"/>
      <c r="AR117" s="225"/>
      <c r="AS117" s="225"/>
      <c r="AT117" s="225"/>
      <c r="AU117" s="225"/>
      <c r="AV117" s="225"/>
      <c r="AW117" s="226"/>
      <c r="AX117" s="161"/>
      <c r="AY117" s="161"/>
      <c r="AZ117" s="165"/>
      <c r="BA117" s="437"/>
      <c r="BB117" s="437"/>
      <c r="BC117" s="91"/>
      <c r="BD117" s="161"/>
      <c r="BE117" s="325"/>
      <c r="BF117" s="326"/>
      <c r="BG117" s="326"/>
      <c r="BH117" s="326"/>
      <c r="BI117" s="326"/>
      <c r="BJ117" s="326"/>
      <c r="BK117" s="326"/>
      <c r="BL117" s="326"/>
      <c r="BM117" s="326"/>
      <c r="BN117" s="326"/>
      <c r="BO117" s="326"/>
      <c r="BP117" s="326"/>
      <c r="BQ117" s="326"/>
      <c r="BR117" s="326"/>
      <c r="BS117" s="326"/>
      <c r="BT117" s="326"/>
      <c r="BU117" s="327"/>
      <c r="BV117" s="298"/>
      <c r="BW117" s="299"/>
      <c r="BX117" s="300"/>
      <c r="BY117" s="78"/>
      <c r="BZ117" s="78"/>
      <c r="CA117" s="325"/>
      <c r="CB117" s="326"/>
      <c r="CC117" s="326"/>
      <c r="CD117" s="326"/>
      <c r="CE117" s="326"/>
      <c r="CF117" s="326"/>
      <c r="CG117" s="326"/>
      <c r="CH117" s="326"/>
      <c r="CI117" s="326"/>
      <c r="CJ117" s="326"/>
      <c r="CK117" s="326"/>
      <c r="CL117" s="326"/>
      <c r="CM117" s="326"/>
      <c r="CN117" s="326"/>
      <c r="CO117" s="326"/>
      <c r="CP117" s="327"/>
      <c r="CQ117" s="349"/>
      <c r="CR117" s="350"/>
      <c r="CS117" s="351"/>
      <c r="CT117" s="2"/>
      <c r="CU117" s="1"/>
      <c r="CV117" s="1"/>
      <c r="CW117" s="2"/>
      <c r="CX117" s="233"/>
      <c r="CY117" s="234"/>
      <c r="CZ117" s="234"/>
      <c r="DA117" s="234"/>
      <c r="DB117" s="234"/>
      <c r="DC117" s="234"/>
      <c r="DD117" s="234"/>
      <c r="DE117" s="234"/>
      <c r="DF117" s="234"/>
      <c r="DG117" s="234"/>
      <c r="DH117" s="234"/>
      <c r="DI117" s="234"/>
      <c r="DJ117" s="234"/>
      <c r="DK117" s="234"/>
      <c r="DL117" s="234"/>
      <c r="DM117" s="235"/>
      <c r="DN117" s="265"/>
      <c r="DO117" s="266"/>
      <c r="DP117" s="267"/>
      <c r="DQ117" s="78"/>
      <c r="DR117" s="233"/>
      <c r="DS117" s="234"/>
      <c r="DT117" s="234"/>
      <c r="DU117" s="234"/>
      <c r="DV117" s="234"/>
      <c r="DW117" s="234"/>
      <c r="DX117" s="234"/>
      <c r="DY117" s="234"/>
      <c r="DZ117" s="234"/>
      <c r="EA117" s="234"/>
      <c r="EB117" s="234"/>
      <c r="EC117" s="234"/>
      <c r="ED117" s="234"/>
      <c r="EE117" s="234"/>
      <c r="EF117" s="234"/>
      <c r="EG117" s="234"/>
      <c r="EH117" s="234"/>
      <c r="EI117" s="235"/>
      <c r="EJ117" s="265"/>
      <c r="EK117" s="266"/>
      <c r="EL117" s="267"/>
      <c r="EM117" s="151"/>
      <c r="EN117" s="24"/>
      <c r="EO117" s="515"/>
      <c r="EP117" s="515"/>
      <c r="EQ117" s="161"/>
      <c r="ER117" s="161"/>
      <c r="ES117" s="221" t="s">
        <v>169</v>
      </c>
      <c r="ET117" s="222"/>
      <c r="EU117" s="222"/>
      <c r="EV117" s="222"/>
      <c r="EW117" s="222"/>
      <c r="EX117" s="222"/>
      <c r="EY117" s="222"/>
      <c r="EZ117" s="222"/>
      <c r="FA117" s="222"/>
      <c r="FB117" s="222"/>
      <c r="FC117" s="222"/>
      <c r="FD117" s="223"/>
      <c r="FE117" s="221"/>
      <c r="FF117" s="222"/>
      <c r="FG117" s="223"/>
      <c r="FH117" s="161"/>
      <c r="FI117" s="161"/>
      <c r="FJ117" s="161"/>
      <c r="FK117" s="161"/>
      <c r="FL117" s="161"/>
      <c r="FM117" s="161"/>
      <c r="FN117" s="161"/>
      <c r="FO117" s="161"/>
      <c r="FP117" s="161"/>
      <c r="FQ117" s="161"/>
      <c r="FR117" s="161"/>
      <c r="FS117" s="161"/>
      <c r="FT117" s="224"/>
      <c r="FU117" s="225"/>
      <c r="FV117" s="226"/>
      <c r="FW117" s="224"/>
      <c r="FX117" s="225"/>
      <c r="FY117" s="226"/>
      <c r="FZ117" s="161"/>
      <c r="GA117" s="161"/>
      <c r="GB117" s="161"/>
      <c r="GC117" s="161"/>
      <c r="GD117" s="161"/>
      <c r="GE117" s="224"/>
      <c r="GF117" s="225"/>
      <c r="GG117" s="226"/>
      <c r="GH117" s="224"/>
      <c r="GI117" s="225"/>
      <c r="GJ117" s="226"/>
      <c r="GK117" s="161"/>
      <c r="GL117" s="161"/>
      <c r="GM117" s="161"/>
      <c r="GN117" s="161"/>
      <c r="GO117" s="161"/>
      <c r="GP117" s="161"/>
      <c r="GQ117" s="161"/>
      <c r="GR117" s="161"/>
      <c r="GS117" s="161"/>
      <c r="GT117" s="161"/>
      <c r="GU117" s="161"/>
      <c r="GV117" s="161"/>
      <c r="GW117" s="189"/>
      <c r="GX117" s="519"/>
      <c r="GY117" s="45"/>
    </row>
    <row r="118" spans="4:207" ht="2.4" customHeight="1" x14ac:dyDescent="0.2">
      <c r="D118" s="497"/>
      <c r="E118" s="186"/>
      <c r="F118" s="17"/>
      <c r="G118" s="160"/>
      <c r="H118" s="161"/>
      <c r="I118" s="161"/>
      <c r="J118" s="161"/>
      <c r="K118" s="161"/>
      <c r="L118" s="161"/>
      <c r="M118" s="161"/>
      <c r="N118" s="161"/>
      <c r="O118" s="161"/>
      <c r="P118" s="161"/>
      <c r="Q118" s="165"/>
      <c r="R118" s="224"/>
      <c r="S118" s="226"/>
      <c r="T118" s="359"/>
      <c r="U118" s="161"/>
      <c r="V118" s="160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5"/>
      <c r="AH118" s="224"/>
      <c r="AI118" s="226"/>
      <c r="AJ118" s="151"/>
      <c r="AK118" s="224"/>
      <c r="AL118" s="225"/>
      <c r="AM118" s="225"/>
      <c r="AN118" s="225"/>
      <c r="AO118" s="225"/>
      <c r="AP118" s="225"/>
      <c r="AQ118" s="225"/>
      <c r="AR118" s="225"/>
      <c r="AS118" s="225"/>
      <c r="AT118" s="225"/>
      <c r="AU118" s="225"/>
      <c r="AV118" s="225"/>
      <c r="AW118" s="226"/>
      <c r="AX118" s="161"/>
      <c r="AY118" s="161"/>
      <c r="AZ118" s="152"/>
      <c r="BA118" s="437"/>
      <c r="BB118" s="437"/>
      <c r="BC118" s="91"/>
      <c r="BD118" s="161"/>
      <c r="BE118" s="325"/>
      <c r="BF118" s="326"/>
      <c r="BG118" s="326"/>
      <c r="BH118" s="326"/>
      <c r="BI118" s="326"/>
      <c r="BJ118" s="326"/>
      <c r="BK118" s="326"/>
      <c r="BL118" s="326"/>
      <c r="BM118" s="326"/>
      <c r="BN118" s="326"/>
      <c r="BO118" s="326"/>
      <c r="BP118" s="326"/>
      <c r="BQ118" s="326"/>
      <c r="BR118" s="326"/>
      <c r="BS118" s="326"/>
      <c r="BT118" s="326"/>
      <c r="BU118" s="327"/>
      <c r="BV118" s="298"/>
      <c r="BW118" s="299"/>
      <c r="BX118" s="300"/>
      <c r="BY118" s="224"/>
      <c r="BZ118" s="226"/>
      <c r="CA118" s="325"/>
      <c r="CB118" s="326"/>
      <c r="CC118" s="326"/>
      <c r="CD118" s="326"/>
      <c r="CE118" s="326"/>
      <c r="CF118" s="326"/>
      <c r="CG118" s="326"/>
      <c r="CH118" s="326"/>
      <c r="CI118" s="326"/>
      <c r="CJ118" s="326"/>
      <c r="CK118" s="326"/>
      <c r="CL118" s="326"/>
      <c r="CM118" s="326"/>
      <c r="CN118" s="326"/>
      <c r="CO118" s="326"/>
      <c r="CP118" s="327"/>
      <c r="CQ118" s="349"/>
      <c r="CR118" s="350"/>
      <c r="CS118" s="351"/>
      <c r="CT118" s="2"/>
      <c r="CU118" s="1"/>
      <c r="CV118" s="1"/>
      <c r="CW118" s="78"/>
      <c r="CX118" s="233"/>
      <c r="CY118" s="234"/>
      <c r="CZ118" s="234"/>
      <c r="DA118" s="234"/>
      <c r="DB118" s="234"/>
      <c r="DC118" s="234"/>
      <c r="DD118" s="234"/>
      <c r="DE118" s="234"/>
      <c r="DF118" s="234"/>
      <c r="DG118" s="234"/>
      <c r="DH118" s="234"/>
      <c r="DI118" s="234"/>
      <c r="DJ118" s="234"/>
      <c r="DK118" s="234"/>
      <c r="DL118" s="234"/>
      <c r="DM118" s="235"/>
      <c r="DN118" s="265"/>
      <c r="DO118" s="266"/>
      <c r="DP118" s="267"/>
      <c r="DQ118" s="151"/>
      <c r="DR118" s="233"/>
      <c r="DS118" s="234"/>
      <c r="DT118" s="234"/>
      <c r="DU118" s="234"/>
      <c r="DV118" s="234"/>
      <c r="DW118" s="234"/>
      <c r="DX118" s="234"/>
      <c r="DY118" s="234"/>
      <c r="DZ118" s="234"/>
      <c r="EA118" s="234"/>
      <c r="EB118" s="234"/>
      <c r="EC118" s="234"/>
      <c r="ED118" s="234"/>
      <c r="EE118" s="234"/>
      <c r="EF118" s="234"/>
      <c r="EG118" s="234"/>
      <c r="EH118" s="234"/>
      <c r="EI118" s="235"/>
      <c r="EJ118" s="265"/>
      <c r="EK118" s="266"/>
      <c r="EL118" s="267"/>
      <c r="EM118" s="78"/>
      <c r="EN118" s="24"/>
      <c r="EO118" s="515"/>
      <c r="EP118" s="515"/>
      <c r="EQ118" s="161"/>
      <c r="ER118" s="161"/>
      <c r="ES118" s="224"/>
      <c r="ET118" s="225"/>
      <c r="EU118" s="225"/>
      <c r="EV118" s="225"/>
      <c r="EW118" s="225"/>
      <c r="EX118" s="225"/>
      <c r="EY118" s="225"/>
      <c r="EZ118" s="225"/>
      <c r="FA118" s="225"/>
      <c r="FB118" s="225"/>
      <c r="FC118" s="225"/>
      <c r="FD118" s="226"/>
      <c r="FE118" s="224"/>
      <c r="FF118" s="225"/>
      <c r="FG118" s="226"/>
      <c r="FH118" s="161"/>
      <c r="FI118" s="161"/>
      <c r="FJ118" s="161"/>
      <c r="FK118" s="161"/>
      <c r="FL118" s="161"/>
      <c r="FM118" s="161"/>
      <c r="FN118" s="161"/>
      <c r="FO118" s="161"/>
      <c r="FP118" s="161"/>
      <c r="FQ118" s="161"/>
      <c r="FR118" s="161"/>
      <c r="FS118" s="161"/>
      <c r="FT118" s="224"/>
      <c r="FU118" s="225"/>
      <c r="FV118" s="226"/>
      <c r="FW118" s="224"/>
      <c r="FX118" s="225"/>
      <c r="FY118" s="226"/>
      <c r="FZ118" s="161"/>
      <c r="GA118" s="161"/>
      <c r="GB118" s="161"/>
      <c r="GC118" s="161"/>
      <c r="GD118" s="161"/>
      <c r="GE118" s="224"/>
      <c r="GF118" s="225"/>
      <c r="GG118" s="226"/>
      <c r="GH118" s="224"/>
      <c r="GI118" s="225"/>
      <c r="GJ118" s="226"/>
      <c r="GK118" s="161"/>
      <c r="GL118" s="161"/>
      <c r="GM118" s="161"/>
      <c r="GN118" s="161"/>
      <c r="GO118" s="161"/>
      <c r="GP118" s="161"/>
      <c r="GQ118" s="161"/>
      <c r="GR118" s="161"/>
      <c r="GS118" s="161"/>
      <c r="GT118" s="161"/>
      <c r="GU118" s="161"/>
      <c r="GV118" s="161"/>
      <c r="GW118" s="189"/>
      <c r="GX118" s="519"/>
      <c r="GY118" s="45"/>
    </row>
    <row r="119" spans="4:207" ht="2.4" customHeight="1" x14ac:dyDescent="0.2">
      <c r="D119" s="497"/>
      <c r="E119" s="186"/>
      <c r="F119" s="17"/>
      <c r="G119" s="160"/>
      <c r="H119" s="161"/>
      <c r="I119" s="161"/>
      <c r="J119" s="161"/>
      <c r="K119" s="161"/>
      <c r="L119" s="161"/>
      <c r="M119" s="161"/>
      <c r="N119" s="161"/>
      <c r="O119" s="161"/>
      <c r="P119" s="161"/>
      <c r="Q119" s="165"/>
      <c r="R119" s="224"/>
      <c r="S119" s="226"/>
      <c r="T119" s="359"/>
      <c r="U119" s="161"/>
      <c r="V119" s="160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5"/>
      <c r="AH119" s="224"/>
      <c r="AI119" s="226"/>
      <c r="AJ119" s="151"/>
      <c r="AK119" s="224"/>
      <c r="AL119" s="225"/>
      <c r="AM119" s="225"/>
      <c r="AN119" s="225"/>
      <c r="AO119" s="225"/>
      <c r="AP119" s="225"/>
      <c r="AQ119" s="225"/>
      <c r="AR119" s="225"/>
      <c r="AS119" s="225"/>
      <c r="AT119" s="225"/>
      <c r="AU119" s="225"/>
      <c r="AV119" s="225"/>
      <c r="AW119" s="226"/>
      <c r="AX119" s="161"/>
      <c r="AY119" s="161"/>
      <c r="AZ119" s="152"/>
      <c r="BA119" s="437"/>
      <c r="BB119" s="437"/>
      <c r="BC119" s="91"/>
      <c r="BD119" s="161"/>
      <c r="BE119" s="325"/>
      <c r="BF119" s="326"/>
      <c r="BG119" s="326"/>
      <c r="BH119" s="326"/>
      <c r="BI119" s="326"/>
      <c r="BJ119" s="326"/>
      <c r="BK119" s="326"/>
      <c r="BL119" s="326"/>
      <c r="BM119" s="326"/>
      <c r="BN119" s="326"/>
      <c r="BO119" s="326"/>
      <c r="BP119" s="326"/>
      <c r="BQ119" s="326"/>
      <c r="BR119" s="326"/>
      <c r="BS119" s="326"/>
      <c r="BT119" s="326"/>
      <c r="BU119" s="327"/>
      <c r="BV119" s="298"/>
      <c r="BW119" s="299"/>
      <c r="BX119" s="300"/>
      <c r="BY119" s="224"/>
      <c r="BZ119" s="226"/>
      <c r="CA119" s="325"/>
      <c r="CB119" s="326"/>
      <c r="CC119" s="326"/>
      <c r="CD119" s="326"/>
      <c r="CE119" s="326"/>
      <c r="CF119" s="326"/>
      <c r="CG119" s="326"/>
      <c r="CH119" s="326"/>
      <c r="CI119" s="326"/>
      <c r="CJ119" s="326"/>
      <c r="CK119" s="326"/>
      <c r="CL119" s="326"/>
      <c r="CM119" s="326"/>
      <c r="CN119" s="326"/>
      <c r="CO119" s="326"/>
      <c r="CP119" s="327"/>
      <c r="CQ119" s="349"/>
      <c r="CR119" s="350"/>
      <c r="CS119" s="351"/>
      <c r="CT119" s="2"/>
      <c r="CU119" s="1"/>
      <c r="CV119" s="1"/>
      <c r="CW119" s="78"/>
      <c r="CX119" s="233"/>
      <c r="CY119" s="234"/>
      <c r="CZ119" s="234"/>
      <c r="DA119" s="234"/>
      <c r="DB119" s="234"/>
      <c r="DC119" s="234"/>
      <c r="DD119" s="234"/>
      <c r="DE119" s="234"/>
      <c r="DF119" s="234"/>
      <c r="DG119" s="234"/>
      <c r="DH119" s="234"/>
      <c r="DI119" s="234"/>
      <c r="DJ119" s="234"/>
      <c r="DK119" s="234"/>
      <c r="DL119" s="234"/>
      <c r="DM119" s="235"/>
      <c r="DN119" s="265"/>
      <c r="DO119" s="266"/>
      <c r="DP119" s="267"/>
      <c r="DQ119" s="151"/>
      <c r="DR119" s="233"/>
      <c r="DS119" s="234"/>
      <c r="DT119" s="234"/>
      <c r="DU119" s="234"/>
      <c r="DV119" s="234"/>
      <c r="DW119" s="234"/>
      <c r="DX119" s="234"/>
      <c r="DY119" s="234"/>
      <c r="DZ119" s="234"/>
      <c r="EA119" s="234"/>
      <c r="EB119" s="234"/>
      <c r="EC119" s="234"/>
      <c r="ED119" s="234"/>
      <c r="EE119" s="234"/>
      <c r="EF119" s="234"/>
      <c r="EG119" s="234"/>
      <c r="EH119" s="234"/>
      <c r="EI119" s="235"/>
      <c r="EJ119" s="265"/>
      <c r="EK119" s="266"/>
      <c r="EL119" s="267"/>
      <c r="EM119" s="78"/>
      <c r="EN119" s="24"/>
      <c r="EO119" s="515"/>
      <c r="EP119" s="515"/>
      <c r="EQ119" s="161"/>
      <c r="ER119" s="161"/>
      <c r="ES119" s="224"/>
      <c r="ET119" s="225"/>
      <c r="EU119" s="225"/>
      <c r="EV119" s="225"/>
      <c r="EW119" s="225"/>
      <c r="EX119" s="225"/>
      <c r="EY119" s="225"/>
      <c r="EZ119" s="225"/>
      <c r="FA119" s="225"/>
      <c r="FB119" s="225"/>
      <c r="FC119" s="225"/>
      <c r="FD119" s="226"/>
      <c r="FE119" s="224"/>
      <c r="FF119" s="225"/>
      <c r="FG119" s="226"/>
      <c r="FH119" s="161"/>
      <c r="FI119" s="161"/>
      <c r="FJ119" s="161"/>
      <c r="FK119" s="161"/>
      <c r="FL119" s="161"/>
      <c r="FM119" s="161"/>
      <c r="FN119" s="161"/>
      <c r="FO119" s="161"/>
      <c r="FP119" s="161"/>
      <c r="FQ119" s="161"/>
      <c r="FR119" s="161"/>
      <c r="FS119" s="161"/>
      <c r="FT119" s="224"/>
      <c r="FU119" s="225"/>
      <c r="FV119" s="226"/>
      <c r="FW119" s="224"/>
      <c r="FX119" s="225"/>
      <c r="FY119" s="226"/>
      <c r="FZ119" s="161"/>
      <c r="GA119" s="161"/>
      <c r="GB119" s="161"/>
      <c r="GC119" s="161"/>
      <c r="GD119" s="161"/>
      <c r="GE119" s="224"/>
      <c r="GF119" s="225"/>
      <c r="GG119" s="226"/>
      <c r="GH119" s="224"/>
      <c r="GI119" s="225"/>
      <c r="GJ119" s="226"/>
      <c r="GK119" s="161"/>
      <c r="GL119" s="161"/>
      <c r="GM119" s="161"/>
      <c r="GN119" s="161"/>
      <c r="GO119" s="161"/>
      <c r="GP119" s="161"/>
      <c r="GQ119" s="161"/>
      <c r="GR119" s="161"/>
      <c r="GS119" s="161"/>
      <c r="GT119" s="161"/>
      <c r="GU119" s="161"/>
      <c r="GV119" s="161"/>
      <c r="GW119" s="189"/>
      <c r="GX119" s="519"/>
      <c r="GY119" s="45"/>
    </row>
    <row r="120" spans="4:207" ht="2.4" customHeight="1" x14ac:dyDescent="0.2">
      <c r="D120" s="497"/>
      <c r="E120" s="186"/>
      <c r="F120" s="17"/>
      <c r="G120" s="160"/>
      <c r="H120" s="161"/>
      <c r="I120" s="161"/>
      <c r="J120" s="161"/>
      <c r="K120" s="161"/>
      <c r="L120" s="161"/>
      <c r="M120" s="161"/>
      <c r="N120" s="161"/>
      <c r="O120" s="161"/>
      <c r="P120" s="161"/>
      <c r="Q120" s="165"/>
      <c r="R120" s="227"/>
      <c r="S120" s="229"/>
      <c r="T120" s="360"/>
      <c r="U120" s="161"/>
      <c r="V120" s="160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5"/>
      <c r="AH120" s="227"/>
      <c r="AI120" s="229"/>
      <c r="AJ120" s="151"/>
      <c r="AK120" s="224"/>
      <c r="AL120" s="225"/>
      <c r="AM120" s="225"/>
      <c r="AN120" s="225"/>
      <c r="AO120" s="225"/>
      <c r="AP120" s="225"/>
      <c r="AQ120" s="225"/>
      <c r="AR120" s="225"/>
      <c r="AS120" s="225"/>
      <c r="AT120" s="225"/>
      <c r="AU120" s="225"/>
      <c r="AV120" s="225"/>
      <c r="AW120" s="226"/>
      <c r="AX120" s="161"/>
      <c r="AY120" s="161"/>
      <c r="AZ120" s="152"/>
      <c r="BA120" s="437"/>
      <c r="BB120" s="437"/>
      <c r="BC120" s="91"/>
      <c r="BD120" s="161"/>
      <c r="BE120" s="328"/>
      <c r="BF120" s="329"/>
      <c r="BG120" s="329"/>
      <c r="BH120" s="329"/>
      <c r="BI120" s="329"/>
      <c r="BJ120" s="329"/>
      <c r="BK120" s="329"/>
      <c r="BL120" s="329"/>
      <c r="BM120" s="329"/>
      <c r="BN120" s="329"/>
      <c r="BO120" s="329"/>
      <c r="BP120" s="329"/>
      <c r="BQ120" s="329"/>
      <c r="BR120" s="329"/>
      <c r="BS120" s="329"/>
      <c r="BT120" s="329"/>
      <c r="BU120" s="330"/>
      <c r="BV120" s="301"/>
      <c r="BW120" s="302"/>
      <c r="BX120" s="303"/>
      <c r="BY120" s="224"/>
      <c r="BZ120" s="226"/>
      <c r="CA120" s="328"/>
      <c r="CB120" s="329"/>
      <c r="CC120" s="329"/>
      <c r="CD120" s="329"/>
      <c r="CE120" s="329"/>
      <c r="CF120" s="329"/>
      <c r="CG120" s="329"/>
      <c r="CH120" s="329"/>
      <c r="CI120" s="329"/>
      <c r="CJ120" s="329"/>
      <c r="CK120" s="329"/>
      <c r="CL120" s="329"/>
      <c r="CM120" s="329"/>
      <c r="CN120" s="329"/>
      <c r="CO120" s="329"/>
      <c r="CP120" s="330"/>
      <c r="CQ120" s="352"/>
      <c r="CR120" s="353"/>
      <c r="CS120" s="354"/>
      <c r="CT120" s="2"/>
      <c r="CU120" s="1"/>
      <c r="CV120" s="1"/>
      <c r="CW120" s="78"/>
      <c r="CX120" s="236"/>
      <c r="CY120" s="237"/>
      <c r="CZ120" s="237"/>
      <c r="DA120" s="237"/>
      <c r="DB120" s="237"/>
      <c r="DC120" s="237"/>
      <c r="DD120" s="237"/>
      <c r="DE120" s="237"/>
      <c r="DF120" s="237"/>
      <c r="DG120" s="237"/>
      <c r="DH120" s="237"/>
      <c r="DI120" s="237"/>
      <c r="DJ120" s="237"/>
      <c r="DK120" s="237"/>
      <c r="DL120" s="237"/>
      <c r="DM120" s="238"/>
      <c r="DN120" s="268"/>
      <c r="DO120" s="269"/>
      <c r="DP120" s="270"/>
      <c r="DQ120" s="151"/>
      <c r="DR120" s="236"/>
      <c r="DS120" s="237"/>
      <c r="DT120" s="237"/>
      <c r="DU120" s="237"/>
      <c r="DV120" s="237"/>
      <c r="DW120" s="237"/>
      <c r="DX120" s="237"/>
      <c r="DY120" s="237"/>
      <c r="DZ120" s="237"/>
      <c r="EA120" s="237"/>
      <c r="EB120" s="237"/>
      <c r="EC120" s="237"/>
      <c r="ED120" s="237"/>
      <c r="EE120" s="237"/>
      <c r="EF120" s="237"/>
      <c r="EG120" s="237"/>
      <c r="EH120" s="237"/>
      <c r="EI120" s="238"/>
      <c r="EJ120" s="268"/>
      <c r="EK120" s="269"/>
      <c r="EL120" s="270"/>
      <c r="EM120" s="78"/>
      <c r="EN120" s="24"/>
      <c r="EO120" s="515"/>
      <c r="EP120" s="515"/>
      <c r="EQ120" s="161"/>
      <c r="ER120" s="161"/>
      <c r="ES120" s="224"/>
      <c r="ET120" s="225"/>
      <c r="EU120" s="225"/>
      <c r="EV120" s="225"/>
      <c r="EW120" s="225"/>
      <c r="EX120" s="225"/>
      <c r="EY120" s="225"/>
      <c r="EZ120" s="225"/>
      <c r="FA120" s="225"/>
      <c r="FB120" s="225"/>
      <c r="FC120" s="225"/>
      <c r="FD120" s="226"/>
      <c r="FE120" s="224"/>
      <c r="FF120" s="225"/>
      <c r="FG120" s="226"/>
      <c r="FH120" s="161"/>
      <c r="FI120" s="161"/>
      <c r="FJ120" s="161"/>
      <c r="FK120" s="161"/>
      <c r="FL120" s="161"/>
      <c r="FM120" s="161"/>
      <c r="FN120" s="161"/>
      <c r="FO120" s="161"/>
      <c r="FP120" s="161"/>
      <c r="FQ120" s="161"/>
      <c r="FR120" s="161"/>
      <c r="FS120" s="161"/>
      <c r="FT120" s="227"/>
      <c r="FU120" s="228"/>
      <c r="FV120" s="229"/>
      <c r="FW120" s="227"/>
      <c r="FX120" s="228"/>
      <c r="FY120" s="229"/>
      <c r="FZ120" s="161"/>
      <c r="GA120" s="161"/>
      <c r="GB120" s="161"/>
      <c r="GC120" s="161"/>
      <c r="GD120" s="161"/>
      <c r="GE120" s="227"/>
      <c r="GF120" s="228"/>
      <c r="GG120" s="229"/>
      <c r="GH120" s="227"/>
      <c r="GI120" s="228"/>
      <c r="GJ120" s="229"/>
      <c r="GK120" s="161"/>
      <c r="GL120" s="161"/>
      <c r="GM120" s="161"/>
      <c r="GN120" s="161"/>
      <c r="GO120" s="161"/>
      <c r="GP120" s="161"/>
      <c r="GQ120" s="161"/>
      <c r="GR120" s="161"/>
      <c r="GS120" s="161"/>
      <c r="GT120" s="161"/>
      <c r="GU120" s="161"/>
      <c r="GV120" s="161"/>
      <c r="GW120" s="189"/>
      <c r="GX120" s="519"/>
      <c r="GY120" s="45"/>
    </row>
    <row r="121" spans="4:207" ht="2.4" customHeight="1" x14ac:dyDescent="0.2">
      <c r="D121" s="497"/>
      <c r="E121" s="186"/>
      <c r="F121" s="17"/>
      <c r="G121" s="95"/>
      <c r="H121" s="71"/>
      <c r="I121" s="71"/>
      <c r="J121" s="71"/>
      <c r="K121" s="71"/>
      <c r="L121" s="71"/>
      <c r="M121" s="71"/>
      <c r="N121" s="71"/>
      <c r="O121" s="71"/>
      <c r="P121" s="71"/>
      <c r="Q121" s="96"/>
      <c r="R121" s="71"/>
      <c r="S121" s="71"/>
      <c r="T121" s="71"/>
      <c r="U121" s="71"/>
      <c r="V121" s="95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96"/>
      <c r="AH121" s="71"/>
      <c r="AI121" s="71"/>
      <c r="AJ121" s="71"/>
      <c r="AK121" s="224"/>
      <c r="AL121" s="225"/>
      <c r="AM121" s="225"/>
      <c r="AN121" s="225"/>
      <c r="AO121" s="225"/>
      <c r="AP121" s="225"/>
      <c r="AQ121" s="225"/>
      <c r="AR121" s="225"/>
      <c r="AS121" s="225"/>
      <c r="AT121" s="225"/>
      <c r="AU121" s="225"/>
      <c r="AV121" s="225"/>
      <c r="AW121" s="226"/>
      <c r="AX121" s="71"/>
      <c r="AY121" s="71"/>
      <c r="AZ121" s="152"/>
      <c r="BA121" s="437"/>
      <c r="BB121" s="437"/>
      <c r="BC121" s="91"/>
      <c r="BD121" s="285" t="s">
        <v>170</v>
      </c>
      <c r="BE121" s="285"/>
      <c r="BF121" s="285"/>
      <c r="BG121" s="285"/>
      <c r="BH121" s="285"/>
      <c r="BI121" s="285"/>
      <c r="BJ121" s="97"/>
      <c r="BK121" s="97"/>
      <c r="BL121" s="97"/>
      <c r="BM121" s="97"/>
      <c r="BN121" s="355" t="s">
        <v>171</v>
      </c>
      <c r="BO121" s="355"/>
      <c r="BP121" s="355"/>
      <c r="BQ121" s="355"/>
      <c r="BR121" s="355"/>
      <c r="BS121" s="355"/>
      <c r="BT121" s="355"/>
      <c r="BU121" s="355"/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355" t="s">
        <v>172</v>
      </c>
      <c r="CH121" s="355"/>
      <c r="CI121" s="355"/>
      <c r="CJ121" s="355"/>
      <c r="CK121" s="355"/>
      <c r="CL121" s="355"/>
      <c r="CM121" s="355"/>
      <c r="CN121" s="355"/>
      <c r="CO121" s="355"/>
      <c r="CP121" s="355"/>
      <c r="CQ121" s="97"/>
      <c r="CR121" s="97"/>
      <c r="CS121" s="97"/>
      <c r="CT121" s="97"/>
      <c r="CU121" s="1"/>
      <c r="CV121" s="1"/>
      <c r="CW121" s="78"/>
      <c r="CX121" s="230" t="s">
        <v>173</v>
      </c>
      <c r="CY121" s="231"/>
      <c r="CZ121" s="231"/>
      <c r="DA121" s="231"/>
      <c r="DB121" s="231"/>
      <c r="DC121" s="231"/>
      <c r="DD121" s="231"/>
      <c r="DE121" s="231"/>
      <c r="DF121" s="231"/>
      <c r="DG121" s="231"/>
      <c r="DH121" s="231"/>
      <c r="DI121" s="231"/>
      <c r="DJ121" s="231"/>
      <c r="DK121" s="231"/>
      <c r="DL121" s="231"/>
      <c r="DM121" s="232"/>
      <c r="DN121" s="262"/>
      <c r="DO121" s="263"/>
      <c r="DP121" s="264"/>
      <c r="DQ121" s="78"/>
      <c r="DR121" s="230" t="s">
        <v>174</v>
      </c>
      <c r="DS121" s="231"/>
      <c r="DT121" s="231"/>
      <c r="DU121" s="231"/>
      <c r="DV121" s="231"/>
      <c r="DW121" s="231"/>
      <c r="DX121" s="231"/>
      <c r="DY121" s="231"/>
      <c r="DZ121" s="231"/>
      <c r="EA121" s="231"/>
      <c r="EB121" s="231"/>
      <c r="EC121" s="231"/>
      <c r="ED121" s="231"/>
      <c r="EE121" s="231"/>
      <c r="EF121" s="231"/>
      <c r="EG121" s="231"/>
      <c r="EH121" s="231"/>
      <c r="EI121" s="232"/>
      <c r="EJ121" s="262"/>
      <c r="EK121" s="263"/>
      <c r="EL121" s="264"/>
      <c r="EM121" s="78"/>
      <c r="EN121" s="24"/>
      <c r="EO121" s="515"/>
      <c r="EP121" s="515"/>
      <c r="EQ121" s="161"/>
      <c r="ER121" s="161"/>
      <c r="ES121" s="227"/>
      <c r="ET121" s="228"/>
      <c r="EU121" s="228"/>
      <c r="EV121" s="228"/>
      <c r="EW121" s="228"/>
      <c r="EX121" s="228"/>
      <c r="EY121" s="228"/>
      <c r="EZ121" s="228"/>
      <c r="FA121" s="228"/>
      <c r="FB121" s="228"/>
      <c r="FC121" s="228"/>
      <c r="FD121" s="229"/>
      <c r="FE121" s="227"/>
      <c r="FF121" s="228"/>
      <c r="FG121" s="229"/>
      <c r="FH121" s="161"/>
      <c r="FI121" s="161"/>
      <c r="FJ121" s="161"/>
      <c r="FK121" s="161"/>
      <c r="FL121" s="161"/>
      <c r="FM121" s="161"/>
      <c r="FN121" s="161"/>
      <c r="FO121" s="161"/>
      <c r="FP121" s="161"/>
      <c r="FQ121" s="161"/>
      <c r="FR121" s="161"/>
      <c r="FS121" s="161"/>
      <c r="FT121" s="357">
        <v>2</v>
      </c>
      <c r="FU121" s="357"/>
      <c r="FV121" s="357"/>
      <c r="FW121" s="221"/>
      <c r="FX121" s="222"/>
      <c r="FY121" s="223"/>
      <c r="FZ121" s="161"/>
      <c r="GA121" s="161"/>
      <c r="GB121" s="161"/>
      <c r="GC121" s="161"/>
      <c r="GD121" s="161"/>
      <c r="GE121" s="357" t="s">
        <v>175</v>
      </c>
      <c r="GF121" s="357"/>
      <c r="GG121" s="357"/>
      <c r="GH121" s="357"/>
      <c r="GI121" s="357"/>
      <c r="GJ121" s="357"/>
      <c r="GK121" s="161"/>
      <c r="GL121" s="161"/>
      <c r="GM121" s="161"/>
      <c r="GN121" s="161"/>
      <c r="GO121" s="161"/>
      <c r="GP121" s="161"/>
      <c r="GQ121" s="161"/>
      <c r="GR121" s="161"/>
      <c r="GS121" s="161"/>
      <c r="GT121" s="161"/>
      <c r="GU121" s="161"/>
      <c r="GV121" s="161"/>
      <c r="GW121" s="189"/>
      <c r="GX121" s="519"/>
      <c r="GY121" s="45"/>
    </row>
    <row r="122" spans="4:207" ht="2.4" customHeight="1" x14ac:dyDescent="0.2">
      <c r="D122" s="497"/>
      <c r="E122" s="186"/>
      <c r="F122" s="17"/>
      <c r="G122" s="95"/>
      <c r="H122" s="71"/>
      <c r="I122" s="71"/>
      <c r="J122" s="71"/>
      <c r="K122" s="71"/>
      <c r="L122" s="71"/>
      <c r="M122" s="71"/>
      <c r="N122" s="71"/>
      <c r="O122" s="71"/>
      <c r="P122" s="71"/>
      <c r="Q122" s="96"/>
      <c r="R122" s="71"/>
      <c r="S122" s="71"/>
      <c r="T122" s="71"/>
      <c r="U122" s="71"/>
      <c r="V122" s="95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96"/>
      <c r="AH122" s="71"/>
      <c r="AI122" s="71"/>
      <c r="AJ122" s="71"/>
      <c r="AK122" s="224"/>
      <c r="AL122" s="225"/>
      <c r="AM122" s="225"/>
      <c r="AN122" s="225"/>
      <c r="AO122" s="225"/>
      <c r="AP122" s="225"/>
      <c r="AQ122" s="225"/>
      <c r="AR122" s="225"/>
      <c r="AS122" s="225"/>
      <c r="AT122" s="225"/>
      <c r="AU122" s="225"/>
      <c r="AV122" s="225"/>
      <c r="AW122" s="226"/>
      <c r="AX122" s="71"/>
      <c r="AY122" s="71"/>
      <c r="AZ122" s="152"/>
      <c r="BA122" s="437"/>
      <c r="BB122" s="437"/>
      <c r="BC122" s="91"/>
      <c r="BD122" s="285"/>
      <c r="BE122" s="285"/>
      <c r="BF122" s="285"/>
      <c r="BG122" s="285"/>
      <c r="BH122" s="285"/>
      <c r="BI122" s="285"/>
      <c r="BJ122" s="97"/>
      <c r="BK122" s="97"/>
      <c r="BL122" s="97"/>
      <c r="BM122" s="97"/>
      <c r="BN122" s="285"/>
      <c r="BO122" s="285"/>
      <c r="BP122" s="285"/>
      <c r="BQ122" s="285"/>
      <c r="BR122" s="285"/>
      <c r="BS122" s="285"/>
      <c r="BT122" s="285"/>
      <c r="BU122" s="285"/>
      <c r="BV122" s="97"/>
      <c r="BW122" s="97"/>
      <c r="BX122" s="97"/>
      <c r="BY122" s="97"/>
      <c r="BZ122" s="97"/>
      <c r="CA122" s="97"/>
      <c r="CB122" s="97"/>
      <c r="CC122" s="97"/>
      <c r="CD122" s="97"/>
      <c r="CE122" s="97"/>
      <c r="CF122" s="97"/>
      <c r="CG122" s="285"/>
      <c r="CH122" s="285"/>
      <c r="CI122" s="285"/>
      <c r="CJ122" s="285"/>
      <c r="CK122" s="285"/>
      <c r="CL122" s="285"/>
      <c r="CM122" s="285"/>
      <c r="CN122" s="285"/>
      <c r="CO122" s="285"/>
      <c r="CP122" s="285"/>
      <c r="CQ122" s="97"/>
      <c r="CR122" s="97"/>
      <c r="CS122" s="97"/>
      <c r="CT122" s="97"/>
      <c r="CU122" s="1"/>
      <c r="CV122" s="1"/>
      <c r="CW122" s="78"/>
      <c r="CX122" s="233"/>
      <c r="CY122" s="234"/>
      <c r="CZ122" s="234"/>
      <c r="DA122" s="234"/>
      <c r="DB122" s="234"/>
      <c r="DC122" s="234"/>
      <c r="DD122" s="234"/>
      <c r="DE122" s="234"/>
      <c r="DF122" s="234"/>
      <c r="DG122" s="234"/>
      <c r="DH122" s="234"/>
      <c r="DI122" s="234"/>
      <c r="DJ122" s="234"/>
      <c r="DK122" s="234"/>
      <c r="DL122" s="234"/>
      <c r="DM122" s="235"/>
      <c r="DN122" s="265"/>
      <c r="DO122" s="266"/>
      <c r="DP122" s="267"/>
      <c r="DQ122" s="93"/>
      <c r="DR122" s="233"/>
      <c r="DS122" s="234"/>
      <c r="DT122" s="234"/>
      <c r="DU122" s="234"/>
      <c r="DV122" s="234"/>
      <c r="DW122" s="234"/>
      <c r="DX122" s="234"/>
      <c r="DY122" s="234"/>
      <c r="DZ122" s="234"/>
      <c r="EA122" s="234"/>
      <c r="EB122" s="234"/>
      <c r="EC122" s="234"/>
      <c r="ED122" s="234"/>
      <c r="EE122" s="234"/>
      <c r="EF122" s="234"/>
      <c r="EG122" s="234"/>
      <c r="EH122" s="234"/>
      <c r="EI122" s="235"/>
      <c r="EJ122" s="265"/>
      <c r="EK122" s="266"/>
      <c r="EL122" s="267"/>
      <c r="EM122" s="78"/>
      <c r="EN122" s="24"/>
      <c r="EO122" s="515"/>
      <c r="EP122" s="515"/>
      <c r="EQ122" s="161"/>
      <c r="ER122" s="161"/>
      <c r="ES122" s="221" t="s">
        <v>176</v>
      </c>
      <c r="ET122" s="222"/>
      <c r="EU122" s="222"/>
      <c r="EV122" s="222"/>
      <c r="EW122" s="222"/>
      <c r="EX122" s="222"/>
      <c r="EY122" s="222"/>
      <c r="EZ122" s="222"/>
      <c r="FA122" s="222"/>
      <c r="FB122" s="222"/>
      <c r="FC122" s="222"/>
      <c r="FD122" s="223"/>
      <c r="FE122" s="221"/>
      <c r="FF122" s="222"/>
      <c r="FG122" s="223"/>
      <c r="FH122" s="161"/>
      <c r="FI122" s="161"/>
      <c r="FJ122" s="161"/>
      <c r="FK122" s="161"/>
      <c r="FL122" s="161"/>
      <c r="FM122" s="161"/>
      <c r="FN122" s="161"/>
      <c r="FO122" s="161"/>
      <c r="FP122" s="161"/>
      <c r="FQ122" s="161"/>
      <c r="FR122" s="161"/>
      <c r="FS122" s="161"/>
      <c r="FT122" s="357"/>
      <c r="FU122" s="357"/>
      <c r="FV122" s="357"/>
      <c r="FW122" s="224"/>
      <c r="FX122" s="225"/>
      <c r="FY122" s="226"/>
      <c r="FZ122" s="161"/>
      <c r="GA122" s="161"/>
      <c r="GB122" s="161"/>
      <c r="GC122" s="161"/>
      <c r="GD122" s="161"/>
      <c r="GE122" s="357"/>
      <c r="GF122" s="357"/>
      <c r="GG122" s="357"/>
      <c r="GH122" s="357"/>
      <c r="GI122" s="357"/>
      <c r="GJ122" s="357"/>
      <c r="GK122" s="161"/>
      <c r="GL122" s="161"/>
      <c r="GM122" s="161"/>
      <c r="GN122" s="161"/>
      <c r="GO122" s="161"/>
      <c r="GP122" s="161"/>
      <c r="GQ122" s="161"/>
      <c r="GR122" s="161"/>
      <c r="GS122" s="161"/>
      <c r="GT122" s="161"/>
      <c r="GU122" s="161"/>
      <c r="GV122" s="161"/>
      <c r="GW122" s="189"/>
      <c r="GX122" s="519"/>
      <c r="GY122" s="45"/>
    </row>
    <row r="123" spans="4:207" ht="2.4" customHeight="1" x14ac:dyDescent="0.2">
      <c r="D123" s="497"/>
      <c r="E123" s="186"/>
      <c r="F123" s="17"/>
      <c r="G123" s="160"/>
      <c r="H123" s="161"/>
      <c r="I123" s="161"/>
      <c r="J123" s="161"/>
      <c r="K123" s="161"/>
      <c r="L123" s="161"/>
      <c r="M123" s="161"/>
      <c r="N123" s="161"/>
      <c r="O123" s="161"/>
      <c r="P123" s="161"/>
      <c r="Q123" s="165"/>
      <c r="R123" s="161"/>
      <c r="S123" s="161"/>
      <c r="T123" s="161"/>
      <c r="U123" s="161"/>
      <c r="V123" s="160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5"/>
      <c r="AH123" s="161"/>
      <c r="AI123" s="161"/>
      <c r="AJ123" s="151"/>
      <c r="AK123" s="224"/>
      <c r="AL123" s="225"/>
      <c r="AM123" s="225"/>
      <c r="AN123" s="225"/>
      <c r="AO123" s="225"/>
      <c r="AP123" s="225"/>
      <c r="AQ123" s="225"/>
      <c r="AR123" s="225"/>
      <c r="AS123" s="225"/>
      <c r="AT123" s="225"/>
      <c r="AU123" s="225"/>
      <c r="AV123" s="225"/>
      <c r="AW123" s="226"/>
      <c r="AX123" s="161"/>
      <c r="AY123" s="161"/>
      <c r="AZ123" s="152"/>
      <c r="BA123" s="437"/>
      <c r="BB123" s="437"/>
      <c r="BC123" s="91"/>
      <c r="BD123" s="285"/>
      <c r="BE123" s="285"/>
      <c r="BF123" s="285"/>
      <c r="BG123" s="285"/>
      <c r="BH123" s="285"/>
      <c r="BI123" s="285"/>
      <c r="BJ123" s="97"/>
      <c r="BK123" s="97"/>
      <c r="BL123" s="97"/>
      <c r="BM123" s="97"/>
      <c r="BN123" s="356"/>
      <c r="BO123" s="356"/>
      <c r="BP123" s="356"/>
      <c r="BQ123" s="356"/>
      <c r="BR123" s="356"/>
      <c r="BS123" s="356"/>
      <c r="BT123" s="356"/>
      <c r="BU123" s="356"/>
      <c r="BV123" s="97"/>
      <c r="BW123" s="97"/>
      <c r="BX123" s="97"/>
      <c r="BY123" s="97"/>
      <c r="BZ123" s="97"/>
      <c r="CA123" s="97"/>
      <c r="CB123" s="97"/>
      <c r="CC123" s="97"/>
      <c r="CD123" s="97"/>
      <c r="CE123" s="97"/>
      <c r="CF123" s="97"/>
      <c r="CG123" s="356"/>
      <c r="CH123" s="356"/>
      <c r="CI123" s="356"/>
      <c r="CJ123" s="356"/>
      <c r="CK123" s="356"/>
      <c r="CL123" s="356"/>
      <c r="CM123" s="356"/>
      <c r="CN123" s="356"/>
      <c r="CO123" s="356"/>
      <c r="CP123" s="356"/>
      <c r="CQ123" s="97"/>
      <c r="CR123" s="97"/>
      <c r="CS123" s="97"/>
      <c r="CT123" s="97"/>
      <c r="CU123" s="1"/>
      <c r="CV123" s="1"/>
      <c r="CW123" s="78"/>
      <c r="CX123" s="233"/>
      <c r="CY123" s="234"/>
      <c r="CZ123" s="234"/>
      <c r="DA123" s="234"/>
      <c r="DB123" s="234"/>
      <c r="DC123" s="234"/>
      <c r="DD123" s="234"/>
      <c r="DE123" s="234"/>
      <c r="DF123" s="234"/>
      <c r="DG123" s="234"/>
      <c r="DH123" s="234"/>
      <c r="DI123" s="234"/>
      <c r="DJ123" s="234"/>
      <c r="DK123" s="234"/>
      <c r="DL123" s="234"/>
      <c r="DM123" s="235"/>
      <c r="DN123" s="265"/>
      <c r="DO123" s="266"/>
      <c r="DP123" s="267"/>
      <c r="DQ123" s="151"/>
      <c r="DR123" s="233"/>
      <c r="DS123" s="234"/>
      <c r="DT123" s="234"/>
      <c r="DU123" s="234"/>
      <c r="DV123" s="234"/>
      <c r="DW123" s="234"/>
      <c r="DX123" s="234"/>
      <c r="DY123" s="234"/>
      <c r="DZ123" s="234"/>
      <c r="EA123" s="234"/>
      <c r="EB123" s="234"/>
      <c r="EC123" s="234"/>
      <c r="ED123" s="234"/>
      <c r="EE123" s="234"/>
      <c r="EF123" s="234"/>
      <c r="EG123" s="234"/>
      <c r="EH123" s="234"/>
      <c r="EI123" s="235"/>
      <c r="EJ123" s="265"/>
      <c r="EK123" s="266"/>
      <c r="EL123" s="267"/>
      <c r="EM123" s="78"/>
      <c r="EN123" s="24"/>
      <c r="EO123" s="515"/>
      <c r="EP123" s="515"/>
      <c r="EQ123" s="161"/>
      <c r="ER123" s="161"/>
      <c r="ES123" s="224"/>
      <c r="ET123" s="225"/>
      <c r="EU123" s="225"/>
      <c r="EV123" s="225"/>
      <c r="EW123" s="225"/>
      <c r="EX123" s="225"/>
      <c r="EY123" s="225"/>
      <c r="EZ123" s="225"/>
      <c r="FA123" s="225"/>
      <c r="FB123" s="225"/>
      <c r="FC123" s="225"/>
      <c r="FD123" s="226"/>
      <c r="FE123" s="224"/>
      <c r="FF123" s="225"/>
      <c r="FG123" s="226"/>
      <c r="FH123" s="161"/>
      <c r="FI123" s="161"/>
      <c r="FJ123" s="161"/>
      <c r="FK123" s="161"/>
      <c r="FL123" s="161"/>
      <c r="FM123" s="161"/>
      <c r="FN123" s="161"/>
      <c r="FO123" s="161"/>
      <c r="FP123" s="161"/>
      <c r="FQ123" s="161"/>
      <c r="FR123" s="161"/>
      <c r="FS123" s="161"/>
      <c r="FT123" s="357"/>
      <c r="FU123" s="357"/>
      <c r="FV123" s="357"/>
      <c r="FW123" s="224"/>
      <c r="FX123" s="225"/>
      <c r="FY123" s="226"/>
      <c r="FZ123" s="161"/>
      <c r="GA123" s="161"/>
      <c r="GB123" s="161"/>
      <c r="GC123" s="161"/>
      <c r="GD123" s="161"/>
      <c r="GE123" s="357"/>
      <c r="GF123" s="357"/>
      <c r="GG123" s="357"/>
      <c r="GH123" s="357"/>
      <c r="GI123" s="357"/>
      <c r="GJ123" s="357"/>
      <c r="GK123" s="161"/>
      <c r="GL123" s="161"/>
      <c r="GM123" s="161"/>
      <c r="GN123" s="161"/>
      <c r="GO123" s="161"/>
      <c r="GP123" s="161"/>
      <c r="GQ123" s="161"/>
      <c r="GR123" s="161"/>
      <c r="GS123" s="161"/>
      <c r="GT123" s="161"/>
      <c r="GU123" s="161"/>
      <c r="GV123" s="161"/>
      <c r="GW123" s="189"/>
      <c r="GX123" s="519"/>
      <c r="GY123" s="45"/>
    </row>
    <row r="124" spans="4:207" ht="2.4" customHeight="1" x14ac:dyDescent="0.2">
      <c r="D124" s="497"/>
      <c r="E124" s="186"/>
      <c r="F124" s="17"/>
      <c r="G124" s="160"/>
      <c r="H124" s="161"/>
      <c r="I124" s="161"/>
      <c r="J124" s="161"/>
      <c r="K124" s="161"/>
      <c r="L124" s="161"/>
      <c r="M124" s="161"/>
      <c r="N124" s="161"/>
      <c r="O124" s="161"/>
      <c r="P124" s="161"/>
      <c r="Q124" s="165"/>
      <c r="R124" s="161"/>
      <c r="S124" s="161"/>
      <c r="T124" s="161"/>
      <c r="U124" s="161"/>
      <c r="V124" s="160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5"/>
      <c r="AH124" s="161"/>
      <c r="AI124" s="161"/>
      <c r="AJ124" s="151"/>
      <c r="AK124" s="224"/>
      <c r="AL124" s="225"/>
      <c r="AM124" s="225"/>
      <c r="AN124" s="225"/>
      <c r="AO124" s="225"/>
      <c r="AP124" s="225"/>
      <c r="AQ124" s="225"/>
      <c r="AR124" s="225"/>
      <c r="AS124" s="225"/>
      <c r="AT124" s="225"/>
      <c r="AU124" s="225"/>
      <c r="AV124" s="225"/>
      <c r="AW124" s="226"/>
      <c r="AX124" s="161"/>
      <c r="AY124" s="161"/>
      <c r="AZ124" s="152"/>
      <c r="BA124" s="437"/>
      <c r="BB124" s="437"/>
      <c r="BC124" s="98"/>
      <c r="BD124" s="161"/>
      <c r="BE124" s="322" t="s">
        <v>177</v>
      </c>
      <c r="BF124" s="323"/>
      <c r="BG124" s="323"/>
      <c r="BH124" s="323"/>
      <c r="BI124" s="323"/>
      <c r="BJ124" s="323"/>
      <c r="BK124" s="323"/>
      <c r="BL124" s="323"/>
      <c r="BM124" s="323"/>
      <c r="BN124" s="323"/>
      <c r="BO124" s="323"/>
      <c r="BP124" s="323"/>
      <c r="BQ124" s="323"/>
      <c r="BR124" s="323"/>
      <c r="BS124" s="323"/>
      <c r="BT124" s="323"/>
      <c r="BU124" s="324"/>
      <c r="BV124" s="346"/>
      <c r="BW124" s="347"/>
      <c r="BX124" s="348"/>
      <c r="BY124" s="161"/>
      <c r="BZ124" s="161"/>
      <c r="CA124" s="230" t="s">
        <v>177</v>
      </c>
      <c r="CB124" s="231"/>
      <c r="CC124" s="231"/>
      <c r="CD124" s="231"/>
      <c r="CE124" s="231"/>
      <c r="CF124" s="231"/>
      <c r="CG124" s="231"/>
      <c r="CH124" s="231"/>
      <c r="CI124" s="231"/>
      <c r="CJ124" s="231"/>
      <c r="CK124" s="231"/>
      <c r="CL124" s="231"/>
      <c r="CM124" s="231"/>
      <c r="CN124" s="231"/>
      <c r="CO124" s="231"/>
      <c r="CP124" s="232"/>
      <c r="CQ124" s="346"/>
      <c r="CR124" s="347"/>
      <c r="CS124" s="348"/>
      <c r="CT124" s="161"/>
      <c r="CU124" s="1"/>
      <c r="CV124" s="1"/>
      <c r="CW124" s="73"/>
      <c r="CX124" s="233"/>
      <c r="CY124" s="234"/>
      <c r="CZ124" s="234"/>
      <c r="DA124" s="234"/>
      <c r="DB124" s="234"/>
      <c r="DC124" s="234"/>
      <c r="DD124" s="234"/>
      <c r="DE124" s="234"/>
      <c r="DF124" s="234"/>
      <c r="DG124" s="234"/>
      <c r="DH124" s="234"/>
      <c r="DI124" s="234"/>
      <c r="DJ124" s="234"/>
      <c r="DK124" s="234"/>
      <c r="DL124" s="234"/>
      <c r="DM124" s="235"/>
      <c r="DN124" s="265"/>
      <c r="DO124" s="266"/>
      <c r="DP124" s="267"/>
      <c r="DQ124" s="151"/>
      <c r="DR124" s="233"/>
      <c r="DS124" s="234"/>
      <c r="DT124" s="234"/>
      <c r="DU124" s="234"/>
      <c r="DV124" s="234"/>
      <c r="DW124" s="234"/>
      <c r="DX124" s="234"/>
      <c r="DY124" s="234"/>
      <c r="DZ124" s="234"/>
      <c r="EA124" s="234"/>
      <c r="EB124" s="234"/>
      <c r="EC124" s="234"/>
      <c r="ED124" s="234"/>
      <c r="EE124" s="234"/>
      <c r="EF124" s="234"/>
      <c r="EG124" s="234"/>
      <c r="EH124" s="234"/>
      <c r="EI124" s="235"/>
      <c r="EJ124" s="265"/>
      <c r="EK124" s="266"/>
      <c r="EL124" s="267"/>
      <c r="EM124" s="73"/>
      <c r="EN124" s="24"/>
      <c r="EO124" s="515"/>
      <c r="EP124" s="515"/>
      <c r="EQ124" s="161"/>
      <c r="ER124" s="161"/>
      <c r="ES124" s="224"/>
      <c r="ET124" s="225"/>
      <c r="EU124" s="225"/>
      <c r="EV124" s="225"/>
      <c r="EW124" s="225"/>
      <c r="EX124" s="225"/>
      <c r="EY124" s="225"/>
      <c r="EZ124" s="225"/>
      <c r="FA124" s="225"/>
      <c r="FB124" s="225"/>
      <c r="FC124" s="225"/>
      <c r="FD124" s="226"/>
      <c r="FE124" s="224"/>
      <c r="FF124" s="225"/>
      <c r="FG124" s="226"/>
      <c r="FH124" s="161"/>
      <c r="FI124" s="161"/>
      <c r="FJ124" s="161"/>
      <c r="FK124" s="161"/>
      <c r="FL124" s="161"/>
      <c r="FM124" s="161"/>
      <c r="FN124" s="161"/>
      <c r="FO124" s="161"/>
      <c r="FP124" s="161"/>
      <c r="FQ124" s="161"/>
      <c r="FR124" s="161"/>
      <c r="FS124" s="161"/>
      <c r="FT124" s="357"/>
      <c r="FU124" s="357"/>
      <c r="FV124" s="357"/>
      <c r="FW124" s="224"/>
      <c r="FX124" s="225"/>
      <c r="FY124" s="226"/>
      <c r="FZ124" s="161"/>
      <c r="GA124" s="161"/>
      <c r="GB124" s="161"/>
      <c r="GC124" s="161"/>
      <c r="GD124" s="161"/>
      <c r="GE124" s="357"/>
      <c r="GF124" s="357"/>
      <c r="GG124" s="357"/>
      <c r="GH124" s="357"/>
      <c r="GI124" s="357"/>
      <c r="GJ124" s="357"/>
      <c r="GK124" s="161"/>
      <c r="GL124" s="161"/>
      <c r="GM124" s="161"/>
      <c r="GN124" s="161"/>
      <c r="GO124" s="161"/>
      <c r="GP124" s="161"/>
      <c r="GQ124" s="161"/>
      <c r="GR124" s="161"/>
      <c r="GS124" s="161"/>
      <c r="GT124" s="161"/>
      <c r="GU124" s="161"/>
      <c r="GV124" s="161"/>
      <c r="GW124" s="189"/>
      <c r="GX124" s="519"/>
      <c r="GY124" s="45"/>
    </row>
    <row r="125" spans="4:207" ht="2.4" customHeight="1" x14ac:dyDescent="0.2">
      <c r="D125" s="497"/>
      <c r="E125" s="186"/>
      <c r="F125" s="17"/>
      <c r="G125" s="160"/>
      <c r="H125" s="161"/>
      <c r="I125" s="161"/>
      <c r="J125" s="161"/>
      <c r="K125" s="161"/>
      <c r="L125" s="161"/>
      <c r="M125" s="161"/>
      <c r="N125" s="161"/>
      <c r="O125" s="161"/>
      <c r="P125" s="161"/>
      <c r="Q125" s="165"/>
      <c r="R125" s="161"/>
      <c r="S125" s="151"/>
      <c r="T125" s="151"/>
      <c r="U125" s="151"/>
      <c r="V125" s="160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5"/>
      <c r="AH125" s="151"/>
      <c r="AI125" s="151"/>
      <c r="AJ125" s="151"/>
      <c r="AK125" s="224"/>
      <c r="AL125" s="225"/>
      <c r="AM125" s="225"/>
      <c r="AN125" s="225"/>
      <c r="AO125" s="225"/>
      <c r="AP125" s="225"/>
      <c r="AQ125" s="225"/>
      <c r="AR125" s="225"/>
      <c r="AS125" s="225"/>
      <c r="AT125" s="225"/>
      <c r="AU125" s="225"/>
      <c r="AV125" s="225"/>
      <c r="AW125" s="226"/>
      <c r="AX125" s="151"/>
      <c r="AY125" s="151"/>
      <c r="AZ125" s="152"/>
      <c r="BA125" s="437"/>
      <c r="BB125" s="437"/>
      <c r="BC125" s="92"/>
      <c r="BD125" s="161"/>
      <c r="BE125" s="325"/>
      <c r="BF125" s="326"/>
      <c r="BG125" s="326"/>
      <c r="BH125" s="326"/>
      <c r="BI125" s="326"/>
      <c r="BJ125" s="326"/>
      <c r="BK125" s="326"/>
      <c r="BL125" s="326"/>
      <c r="BM125" s="326"/>
      <c r="BN125" s="326"/>
      <c r="BO125" s="326"/>
      <c r="BP125" s="326"/>
      <c r="BQ125" s="326"/>
      <c r="BR125" s="326"/>
      <c r="BS125" s="326"/>
      <c r="BT125" s="326"/>
      <c r="BU125" s="327"/>
      <c r="BV125" s="349"/>
      <c r="BW125" s="350"/>
      <c r="BX125" s="351"/>
      <c r="BY125" s="161"/>
      <c r="BZ125" s="161"/>
      <c r="CA125" s="233"/>
      <c r="CB125" s="234"/>
      <c r="CC125" s="234"/>
      <c r="CD125" s="234"/>
      <c r="CE125" s="234"/>
      <c r="CF125" s="234"/>
      <c r="CG125" s="234"/>
      <c r="CH125" s="234"/>
      <c r="CI125" s="234"/>
      <c r="CJ125" s="234"/>
      <c r="CK125" s="234"/>
      <c r="CL125" s="234"/>
      <c r="CM125" s="234"/>
      <c r="CN125" s="234"/>
      <c r="CO125" s="234"/>
      <c r="CP125" s="235"/>
      <c r="CQ125" s="349"/>
      <c r="CR125" s="350"/>
      <c r="CS125" s="351"/>
      <c r="CT125" s="161"/>
      <c r="CU125" s="1"/>
      <c r="CV125" s="1"/>
      <c r="CW125" s="151"/>
      <c r="CX125" s="236"/>
      <c r="CY125" s="237"/>
      <c r="CZ125" s="237"/>
      <c r="DA125" s="237"/>
      <c r="DB125" s="237"/>
      <c r="DC125" s="237"/>
      <c r="DD125" s="237"/>
      <c r="DE125" s="237"/>
      <c r="DF125" s="237"/>
      <c r="DG125" s="237"/>
      <c r="DH125" s="237"/>
      <c r="DI125" s="237"/>
      <c r="DJ125" s="237"/>
      <c r="DK125" s="237"/>
      <c r="DL125" s="237"/>
      <c r="DM125" s="238"/>
      <c r="DN125" s="268"/>
      <c r="DO125" s="269"/>
      <c r="DP125" s="270"/>
      <c r="DQ125" s="151"/>
      <c r="DR125" s="236"/>
      <c r="DS125" s="237"/>
      <c r="DT125" s="237"/>
      <c r="DU125" s="237"/>
      <c r="DV125" s="237"/>
      <c r="DW125" s="237"/>
      <c r="DX125" s="237"/>
      <c r="DY125" s="237"/>
      <c r="DZ125" s="237"/>
      <c r="EA125" s="237"/>
      <c r="EB125" s="237"/>
      <c r="EC125" s="237"/>
      <c r="ED125" s="237"/>
      <c r="EE125" s="237"/>
      <c r="EF125" s="237"/>
      <c r="EG125" s="237"/>
      <c r="EH125" s="237"/>
      <c r="EI125" s="238"/>
      <c r="EJ125" s="268"/>
      <c r="EK125" s="269"/>
      <c r="EL125" s="270"/>
      <c r="EM125" s="151"/>
      <c r="EN125" s="24"/>
      <c r="EO125" s="515"/>
      <c r="EP125" s="515"/>
      <c r="EQ125" s="161"/>
      <c r="ER125" s="161"/>
      <c r="ES125" s="224"/>
      <c r="ET125" s="225"/>
      <c r="EU125" s="225"/>
      <c r="EV125" s="225"/>
      <c r="EW125" s="225"/>
      <c r="EX125" s="225"/>
      <c r="EY125" s="225"/>
      <c r="EZ125" s="225"/>
      <c r="FA125" s="225"/>
      <c r="FB125" s="225"/>
      <c r="FC125" s="225"/>
      <c r="FD125" s="226"/>
      <c r="FE125" s="224"/>
      <c r="FF125" s="225"/>
      <c r="FG125" s="226"/>
      <c r="FH125" s="161"/>
      <c r="FI125" s="161"/>
      <c r="FJ125" s="161"/>
      <c r="FK125" s="161"/>
      <c r="FL125" s="161"/>
      <c r="FM125" s="161"/>
      <c r="FN125" s="161"/>
      <c r="FO125" s="161"/>
      <c r="FP125" s="161"/>
      <c r="FQ125" s="161"/>
      <c r="FR125" s="161"/>
      <c r="FS125" s="161"/>
      <c r="FT125" s="357"/>
      <c r="FU125" s="357"/>
      <c r="FV125" s="357"/>
      <c r="FW125" s="227"/>
      <c r="FX125" s="228"/>
      <c r="FY125" s="229"/>
      <c r="FZ125" s="161"/>
      <c r="GA125" s="161"/>
      <c r="GB125" s="161"/>
      <c r="GC125" s="161"/>
      <c r="GD125" s="161"/>
      <c r="GE125" s="357"/>
      <c r="GF125" s="357"/>
      <c r="GG125" s="357"/>
      <c r="GH125" s="357"/>
      <c r="GI125" s="357"/>
      <c r="GJ125" s="357"/>
      <c r="GK125" s="161"/>
      <c r="GL125" s="161"/>
      <c r="GM125" s="161"/>
      <c r="GN125" s="161"/>
      <c r="GO125" s="161"/>
      <c r="GP125" s="161"/>
      <c r="GQ125" s="161"/>
      <c r="GR125" s="161"/>
      <c r="GS125" s="161"/>
      <c r="GT125" s="161"/>
      <c r="GU125" s="161"/>
      <c r="GV125" s="161"/>
      <c r="GW125" s="189"/>
      <c r="GX125" s="519"/>
      <c r="GY125" s="45"/>
    </row>
    <row r="126" spans="4:207" ht="2.4" customHeight="1" x14ac:dyDescent="0.2">
      <c r="D126" s="497"/>
      <c r="E126" s="186"/>
      <c r="F126" s="17"/>
      <c r="G126" s="160"/>
      <c r="H126" s="161"/>
      <c r="I126" s="161"/>
      <c r="J126" s="161"/>
      <c r="K126" s="161"/>
      <c r="L126" s="161"/>
      <c r="M126" s="161"/>
      <c r="N126" s="161"/>
      <c r="O126" s="161"/>
      <c r="P126" s="161"/>
      <c r="Q126" s="165"/>
      <c r="R126" s="161"/>
      <c r="S126" s="151"/>
      <c r="T126" s="151"/>
      <c r="U126" s="151"/>
      <c r="V126" s="160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5"/>
      <c r="AH126" s="151"/>
      <c r="AI126" s="151"/>
      <c r="AJ126" s="151"/>
      <c r="AK126" s="224"/>
      <c r="AL126" s="225"/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26"/>
      <c r="AX126" s="151"/>
      <c r="AY126" s="151"/>
      <c r="AZ126" s="152"/>
      <c r="BA126" s="437"/>
      <c r="BB126" s="437"/>
      <c r="BC126" s="92"/>
      <c r="BD126" s="161"/>
      <c r="BE126" s="325"/>
      <c r="BF126" s="326"/>
      <c r="BG126" s="326"/>
      <c r="BH126" s="326"/>
      <c r="BI126" s="326"/>
      <c r="BJ126" s="326"/>
      <c r="BK126" s="326"/>
      <c r="BL126" s="326"/>
      <c r="BM126" s="326"/>
      <c r="BN126" s="326"/>
      <c r="BO126" s="326"/>
      <c r="BP126" s="326"/>
      <c r="BQ126" s="326"/>
      <c r="BR126" s="326"/>
      <c r="BS126" s="326"/>
      <c r="BT126" s="326"/>
      <c r="BU126" s="327"/>
      <c r="BV126" s="349"/>
      <c r="BW126" s="350"/>
      <c r="BX126" s="351"/>
      <c r="BY126" s="161"/>
      <c r="BZ126" s="161"/>
      <c r="CA126" s="233"/>
      <c r="CB126" s="234"/>
      <c r="CC126" s="234"/>
      <c r="CD126" s="234"/>
      <c r="CE126" s="234"/>
      <c r="CF126" s="234"/>
      <c r="CG126" s="234"/>
      <c r="CH126" s="234"/>
      <c r="CI126" s="234"/>
      <c r="CJ126" s="234"/>
      <c r="CK126" s="234"/>
      <c r="CL126" s="234"/>
      <c r="CM126" s="234"/>
      <c r="CN126" s="234"/>
      <c r="CO126" s="234"/>
      <c r="CP126" s="235"/>
      <c r="CQ126" s="349"/>
      <c r="CR126" s="350"/>
      <c r="CS126" s="351"/>
      <c r="CT126" s="161"/>
      <c r="CU126" s="1"/>
      <c r="CV126" s="1"/>
      <c r="CW126" s="151"/>
      <c r="CX126" s="230" t="s">
        <v>178</v>
      </c>
      <c r="CY126" s="231"/>
      <c r="CZ126" s="231"/>
      <c r="DA126" s="231"/>
      <c r="DB126" s="231"/>
      <c r="DC126" s="231"/>
      <c r="DD126" s="231"/>
      <c r="DE126" s="231"/>
      <c r="DF126" s="231"/>
      <c r="DG126" s="231"/>
      <c r="DH126" s="231"/>
      <c r="DI126" s="231"/>
      <c r="DJ126" s="231"/>
      <c r="DK126" s="231"/>
      <c r="DL126" s="231"/>
      <c r="DM126" s="232"/>
      <c r="DN126" s="262"/>
      <c r="DO126" s="263"/>
      <c r="DP126" s="264"/>
      <c r="DQ126" s="78"/>
      <c r="DR126" s="230" t="s">
        <v>179</v>
      </c>
      <c r="DS126" s="231"/>
      <c r="DT126" s="231"/>
      <c r="DU126" s="231"/>
      <c r="DV126" s="231"/>
      <c r="DW126" s="231"/>
      <c r="DX126" s="231"/>
      <c r="DY126" s="231"/>
      <c r="DZ126" s="231"/>
      <c r="EA126" s="231"/>
      <c r="EB126" s="231"/>
      <c r="EC126" s="231"/>
      <c r="ED126" s="231"/>
      <c r="EE126" s="231"/>
      <c r="EF126" s="231"/>
      <c r="EG126" s="231"/>
      <c r="EH126" s="231"/>
      <c r="EI126" s="232"/>
      <c r="EJ126" s="262"/>
      <c r="EK126" s="263"/>
      <c r="EL126" s="264"/>
      <c r="EM126" s="151"/>
      <c r="EN126" s="24"/>
      <c r="EO126" s="515"/>
      <c r="EP126" s="515"/>
      <c r="EQ126" s="161"/>
      <c r="ER126" s="161"/>
      <c r="ES126" s="227"/>
      <c r="ET126" s="228"/>
      <c r="EU126" s="228"/>
      <c r="EV126" s="228"/>
      <c r="EW126" s="228"/>
      <c r="EX126" s="228"/>
      <c r="EY126" s="228"/>
      <c r="EZ126" s="228"/>
      <c r="FA126" s="228"/>
      <c r="FB126" s="228"/>
      <c r="FC126" s="228"/>
      <c r="FD126" s="229"/>
      <c r="FE126" s="227"/>
      <c r="FF126" s="228"/>
      <c r="FG126" s="229"/>
      <c r="FH126" s="161"/>
      <c r="FI126" s="161"/>
      <c r="FJ126" s="161"/>
      <c r="FK126" s="161"/>
      <c r="FL126" s="161"/>
      <c r="FM126" s="161"/>
      <c r="FN126" s="161"/>
      <c r="FO126" s="161"/>
      <c r="FP126" s="161"/>
      <c r="FQ126" s="161"/>
      <c r="FR126" s="161"/>
      <c r="FS126" s="161"/>
      <c r="FT126" s="161"/>
      <c r="FU126" s="161"/>
      <c r="FV126" s="161"/>
      <c r="FW126" s="161"/>
      <c r="FX126" s="161"/>
      <c r="FY126" s="161"/>
      <c r="FZ126" s="161"/>
      <c r="GA126" s="161"/>
      <c r="GB126" s="161"/>
      <c r="GC126" s="161"/>
      <c r="GD126" s="161"/>
      <c r="GE126" s="161"/>
      <c r="GF126" s="161"/>
      <c r="GG126" s="161"/>
      <c r="GH126" s="161"/>
      <c r="GI126" s="161"/>
      <c r="GJ126" s="161"/>
      <c r="GK126" s="161"/>
      <c r="GL126" s="161"/>
      <c r="GM126" s="161"/>
      <c r="GN126" s="161"/>
      <c r="GO126" s="161"/>
      <c r="GP126" s="161"/>
      <c r="GQ126" s="161"/>
      <c r="GR126" s="161"/>
      <c r="GS126" s="161"/>
      <c r="GT126" s="161"/>
      <c r="GU126" s="161"/>
      <c r="GV126" s="161"/>
      <c r="GW126" s="189"/>
      <c r="GX126" s="519"/>
      <c r="GY126" s="45"/>
    </row>
    <row r="127" spans="4:207" ht="2.4" customHeight="1" x14ac:dyDescent="0.2">
      <c r="D127" s="497"/>
      <c r="E127" s="186"/>
      <c r="F127" s="17"/>
      <c r="G127" s="160"/>
      <c r="H127" s="161"/>
      <c r="I127" s="161"/>
      <c r="J127" s="161"/>
      <c r="K127" s="161"/>
      <c r="L127" s="161"/>
      <c r="M127" s="161"/>
      <c r="N127" s="161"/>
      <c r="O127" s="161"/>
      <c r="P127" s="161"/>
      <c r="Q127" s="165"/>
      <c r="R127" s="161"/>
      <c r="S127" s="151"/>
      <c r="T127" s="151"/>
      <c r="U127" s="151"/>
      <c r="V127" s="160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5"/>
      <c r="AH127" s="151"/>
      <c r="AI127" s="151"/>
      <c r="AJ127" s="151"/>
      <c r="AK127" s="224"/>
      <c r="AL127" s="225"/>
      <c r="AM127" s="225"/>
      <c r="AN127" s="225"/>
      <c r="AO127" s="225"/>
      <c r="AP127" s="225"/>
      <c r="AQ127" s="225"/>
      <c r="AR127" s="225"/>
      <c r="AS127" s="225"/>
      <c r="AT127" s="225"/>
      <c r="AU127" s="225"/>
      <c r="AV127" s="225"/>
      <c r="AW127" s="226"/>
      <c r="AX127" s="151"/>
      <c r="AY127" s="151"/>
      <c r="AZ127" s="152"/>
      <c r="BA127" s="437"/>
      <c r="BB127" s="437"/>
      <c r="BC127" s="92"/>
      <c r="BD127" s="161"/>
      <c r="BE127" s="325"/>
      <c r="BF127" s="326"/>
      <c r="BG127" s="326"/>
      <c r="BH127" s="326"/>
      <c r="BI127" s="326"/>
      <c r="BJ127" s="326"/>
      <c r="BK127" s="326"/>
      <c r="BL127" s="326"/>
      <c r="BM127" s="326"/>
      <c r="BN127" s="326"/>
      <c r="BO127" s="326"/>
      <c r="BP127" s="326"/>
      <c r="BQ127" s="326"/>
      <c r="BR127" s="326"/>
      <c r="BS127" s="326"/>
      <c r="BT127" s="326"/>
      <c r="BU127" s="327"/>
      <c r="BV127" s="349"/>
      <c r="BW127" s="350"/>
      <c r="BX127" s="351"/>
      <c r="BY127" s="161"/>
      <c r="BZ127" s="161"/>
      <c r="CA127" s="233"/>
      <c r="CB127" s="234"/>
      <c r="CC127" s="234"/>
      <c r="CD127" s="234"/>
      <c r="CE127" s="234"/>
      <c r="CF127" s="234"/>
      <c r="CG127" s="234"/>
      <c r="CH127" s="234"/>
      <c r="CI127" s="234"/>
      <c r="CJ127" s="234"/>
      <c r="CK127" s="234"/>
      <c r="CL127" s="234"/>
      <c r="CM127" s="234"/>
      <c r="CN127" s="234"/>
      <c r="CO127" s="234"/>
      <c r="CP127" s="235"/>
      <c r="CQ127" s="349"/>
      <c r="CR127" s="350"/>
      <c r="CS127" s="351"/>
      <c r="CT127" s="161"/>
      <c r="CU127" s="1"/>
      <c r="CV127" s="1"/>
      <c r="CW127" s="151"/>
      <c r="CX127" s="233"/>
      <c r="CY127" s="234"/>
      <c r="CZ127" s="234"/>
      <c r="DA127" s="234"/>
      <c r="DB127" s="234"/>
      <c r="DC127" s="234"/>
      <c r="DD127" s="234"/>
      <c r="DE127" s="234"/>
      <c r="DF127" s="234"/>
      <c r="DG127" s="234"/>
      <c r="DH127" s="234"/>
      <c r="DI127" s="234"/>
      <c r="DJ127" s="234"/>
      <c r="DK127" s="234"/>
      <c r="DL127" s="234"/>
      <c r="DM127" s="235"/>
      <c r="DN127" s="265"/>
      <c r="DO127" s="266"/>
      <c r="DP127" s="267"/>
      <c r="DQ127" s="78"/>
      <c r="DR127" s="233"/>
      <c r="DS127" s="234"/>
      <c r="DT127" s="234"/>
      <c r="DU127" s="234"/>
      <c r="DV127" s="234"/>
      <c r="DW127" s="234"/>
      <c r="DX127" s="234"/>
      <c r="DY127" s="234"/>
      <c r="DZ127" s="234"/>
      <c r="EA127" s="234"/>
      <c r="EB127" s="234"/>
      <c r="EC127" s="234"/>
      <c r="ED127" s="234"/>
      <c r="EE127" s="234"/>
      <c r="EF127" s="234"/>
      <c r="EG127" s="234"/>
      <c r="EH127" s="234"/>
      <c r="EI127" s="235"/>
      <c r="EJ127" s="265"/>
      <c r="EK127" s="266"/>
      <c r="EL127" s="267"/>
      <c r="EM127" s="151"/>
      <c r="EN127" s="24"/>
      <c r="EO127" s="515"/>
      <c r="EP127" s="515"/>
      <c r="EQ127" s="161"/>
      <c r="ER127" s="161"/>
      <c r="ES127" s="161"/>
      <c r="ET127" s="161"/>
      <c r="EU127" s="161"/>
      <c r="EV127" s="161"/>
      <c r="EW127" s="161"/>
      <c r="EX127" s="161"/>
      <c r="EY127" s="161"/>
      <c r="EZ127" s="161"/>
      <c r="FA127" s="161"/>
      <c r="FB127" s="161"/>
      <c r="FC127" s="161"/>
      <c r="FD127" s="161"/>
      <c r="FE127" s="161"/>
      <c r="FF127" s="161"/>
      <c r="FG127" s="161"/>
      <c r="FH127" s="161"/>
      <c r="FI127" s="161"/>
      <c r="FJ127" s="161"/>
      <c r="FK127" s="161"/>
      <c r="FL127" s="161"/>
      <c r="FM127" s="161"/>
      <c r="FN127" s="161"/>
      <c r="FO127" s="161"/>
      <c r="FP127" s="161"/>
      <c r="FQ127" s="161"/>
      <c r="FR127" s="161"/>
      <c r="FS127" s="161"/>
      <c r="FT127" s="161"/>
      <c r="FU127" s="161"/>
      <c r="FV127" s="161"/>
      <c r="FW127" s="161"/>
      <c r="FX127" s="161"/>
      <c r="FY127" s="161"/>
      <c r="FZ127" s="161"/>
      <c r="GA127" s="161"/>
      <c r="GB127" s="161"/>
      <c r="GC127" s="161"/>
      <c r="GD127" s="161"/>
      <c r="GE127" s="161"/>
      <c r="GF127" s="161"/>
      <c r="GG127" s="161"/>
      <c r="GH127" s="161"/>
      <c r="GI127" s="161"/>
      <c r="GJ127" s="161"/>
      <c r="GK127" s="161"/>
      <c r="GL127" s="161"/>
      <c r="GM127" s="161"/>
      <c r="GN127" s="161"/>
      <c r="GO127" s="161"/>
      <c r="GP127" s="161"/>
      <c r="GQ127" s="161"/>
      <c r="GR127" s="161"/>
      <c r="GS127" s="161"/>
      <c r="GT127" s="161"/>
      <c r="GU127" s="161"/>
      <c r="GV127" s="161"/>
      <c r="GW127" s="189"/>
      <c r="GX127" s="519"/>
      <c r="GY127" s="45"/>
    </row>
    <row r="128" spans="4:207" ht="2.4" customHeight="1" x14ac:dyDescent="0.2">
      <c r="D128" s="497"/>
      <c r="E128" s="186"/>
      <c r="F128" s="17"/>
      <c r="G128" s="160"/>
      <c r="H128" s="161"/>
      <c r="I128" s="161"/>
      <c r="J128" s="161"/>
      <c r="K128" s="161"/>
      <c r="L128" s="161"/>
      <c r="M128" s="161"/>
      <c r="N128" s="161"/>
      <c r="O128" s="161"/>
      <c r="P128" s="161"/>
      <c r="Q128" s="165"/>
      <c r="R128" s="161"/>
      <c r="S128" s="151"/>
      <c r="T128" s="151"/>
      <c r="U128" s="151"/>
      <c r="V128" s="160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5"/>
      <c r="AH128" s="151"/>
      <c r="AI128" s="151"/>
      <c r="AJ128" s="151"/>
      <c r="AK128" s="224"/>
      <c r="AL128" s="225"/>
      <c r="AM128" s="225"/>
      <c r="AN128" s="225"/>
      <c r="AO128" s="225"/>
      <c r="AP128" s="225"/>
      <c r="AQ128" s="225"/>
      <c r="AR128" s="225"/>
      <c r="AS128" s="225"/>
      <c r="AT128" s="225"/>
      <c r="AU128" s="225"/>
      <c r="AV128" s="225"/>
      <c r="AW128" s="226"/>
      <c r="AX128" s="151"/>
      <c r="AY128" s="151"/>
      <c r="AZ128" s="152"/>
      <c r="BA128" s="437"/>
      <c r="BB128" s="437"/>
      <c r="BC128" s="91"/>
      <c r="BD128" s="161"/>
      <c r="BE128" s="328"/>
      <c r="BF128" s="329"/>
      <c r="BG128" s="329"/>
      <c r="BH128" s="329"/>
      <c r="BI128" s="329"/>
      <c r="BJ128" s="329"/>
      <c r="BK128" s="329"/>
      <c r="BL128" s="329"/>
      <c r="BM128" s="329"/>
      <c r="BN128" s="329"/>
      <c r="BO128" s="329"/>
      <c r="BP128" s="329"/>
      <c r="BQ128" s="329"/>
      <c r="BR128" s="329"/>
      <c r="BS128" s="329"/>
      <c r="BT128" s="329"/>
      <c r="BU128" s="330"/>
      <c r="BV128" s="352"/>
      <c r="BW128" s="353"/>
      <c r="BX128" s="354"/>
      <c r="BY128" s="161"/>
      <c r="BZ128" s="161"/>
      <c r="CA128" s="236"/>
      <c r="CB128" s="237"/>
      <c r="CC128" s="237"/>
      <c r="CD128" s="237"/>
      <c r="CE128" s="237"/>
      <c r="CF128" s="237"/>
      <c r="CG128" s="237"/>
      <c r="CH128" s="237"/>
      <c r="CI128" s="237"/>
      <c r="CJ128" s="237"/>
      <c r="CK128" s="237"/>
      <c r="CL128" s="237"/>
      <c r="CM128" s="237"/>
      <c r="CN128" s="237"/>
      <c r="CO128" s="237"/>
      <c r="CP128" s="238"/>
      <c r="CQ128" s="352"/>
      <c r="CR128" s="353"/>
      <c r="CS128" s="354"/>
      <c r="CT128" s="161"/>
      <c r="CU128" s="1"/>
      <c r="CV128" s="1"/>
      <c r="CW128" s="151"/>
      <c r="CX128" s="233"/>
      <c r="CY128" s="234"/>
      <c r="CZ128" s="234"/>
      <c r="DA128" s="234"/>
      <c r="DB128" s="234"/>
      <c r="DC128" s="234"/>
      <c r="DD128" s="234"/>
      <c r="DE128" s="234"/>
      <c r="DF128" s="234"/>
      <c r="DG128" s="234"/>
      <c r="DH128" s="234"/>
      <c r="DI128" s="234"/>
      <c r="DJ128" s="234"/>
      <c r="DK128" s="234"/>
      <c r="DL128" s="234"/>
      <c r="DM128" s="235"/>
      <c r="DN128" s="265"/>
      <c r="DO128" s="266"/>
      <c r="DP128" s="267"/>
      <c r="DQ128" s="151"/>
      <c r="DR128" s="233"/>
      <c r="DS128" s="234"/>
      <c r="DT128" s="234"/>
      <c r="DU128" s="234"/>
      <c r="DV128" s="234"/>
      <c r="DW128" s="234"/>
      <c r="DX128" s="234"/>
      <c r="DY128" s="234"/>
      <c r="DZ128" s="234"/>
      <c r="EA128" s="234"/>
      <c r="EB128" s="234"/>
      <c r="EC128" s="234"/>
      <c r="ED128" s="234"/>
      <c r="EE128" s="234"/>
      <c r="EF128" s="234"/>
      <c r="EG128" s="234"/>
      <c r="EH128" s="234"/>
      <c r="EI128" s="235"/>
      <c r="EJ128" s="265"/>
      <c r="EK128" s="266"/>
      <c r="EL128" s="267"/>
      <c r="EM128" s="151"/>
      <c r="EN128" s="24"/>
      <c r="EO128" s="515"/>
      <c r="EP128" s="515"/>
      <c r="EQ128" s="161"/>
      <c r="ER128" s="161"/>
      <c r="ES128" s="161"/>
      <c r="ET128" s="161"/>
      <c r="EU128" s="161"/>
      <c r="EV128" s="161"/>
      <c r="EW128" s="161"/>
      <c r="EX128" s="161"/>
      <c r="EY128" s="161"/>
      <c r="EZ128" s="161"/>
      <c r="FA128" s="161"/>
      <c r="FB128" s="161"/>
      <c r="FC128" s="161"/>
      <c r="FD128" s="161"/>
      <c r="FE128" s="161"/>
      <c r="FF128" s="161"/>
      <c r="FG128" s="161"/>
      <c r="FH128" s="161"/>
      <c r="FI128" s="161"/>
      <c r="FJ128" s="161"/>
      <c r="FK128" s="161"/>
      <c r="FL128" s="161"/>
      <c r="FM128" s="161"/>
      <c r="FN128" s="161"/>
      <c r="FO128" s="161"/>
      <c r="FP128" s="161"/>
      <c r="FQ128" s="161"/>
      <c r="FR128" s="161"/>
      <c r="FS128" s="161"/>
      <c r="FT128" s="161"/>
      <c r="FU128" s="161"/>
      <c r="FV128" s="161"/>
      <c r="FW128" s="161"/>
      <c r="FX128" s="161"/>
      <c r="FY128" s="161"/>
      <c r="FZ128" s="161"/>
      <c r="GA128" s="161"/>
      <c r="GB128" s="161"/>
      <c r="GC128" s="161"/>
      <c r="GD128" s="161"/>
      <c r="GE128" s="161"/>
      <c r="GF128" s="161"/>
      <c r="GG128" s="161"/>
      <c r="GH128" s="161"/>
      <c r="GI128" s="161"/>
      <c r="GJ128" s="161"/>
      <c r="GK128" s="161"/>
      <c r="GL128" s="161"/>
      <c r="GM128" s="161"/>
      <c r="GN128" s="161"/>
      <c r="GO128" s="161"/>
      <c r="GP128" s="161"/>
      <c r="GQ128" s="161"/>
      <c r="GR128" s="161"/>
      <c r="GS128" s="161"/>
      <c r="GT128" s="161"/>
      <c r="GU128" s="161"/>
      <c r="GV128" s="161"/>
      <c r="GW128" s="189"/>
      <c r="GX128" s="519"/>
      <c r="GY128" s="45"/>
    </row>
    <row r="129" spans="4:207" ht="2.4" customHeight="1" x14ac:dyDescent="0.2">
      <c r="D129" s="497"/>
      <c r="E129" s="186"/>
      <c r="F129" s="17"/>
      <c r="G129" s="160"/>
      <c r="H129" s="161"/>
      <c r="I129" s="161"/>
      <c r="J129" s="161"/>
      <c r="K129" s="161"/>
      <c r="L129" s="161"/>
      <c r="M129" s="161"/>
      <c r="N129" s="161"/>
      <c r="O129" s="161"/>
      <c r="P129" s="161"/>
      <c r="Q129" s="165"/>
      <c r="R129" s="161"/>
      <c r="S129" s="151"/>
      <c r="T129" s="151"/>
      <c r="U129" s="151"/>
      <c r="V129" s="160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5"/>
      <c r="AH129" s="151"/>
      <c r="AI129" s="151"/>
      <c r="AJ129" s="151"/>
      <c r="AK129" s="224"/>
      <c r="AL129" s="225"/>
      <c r="AM129" s="225"/>
      <c r="AN129" s="225"/>
      <c r="AO129" s="225"/>
      <c r="AP129" s="225"/>
      <c r="AQ129" s="225"/>
      <c r="AR129" s="225"/>
      <c r="AS129" s="225"/>
      <c r="AT129" s="225"/>
      <c r="AU129" s="225"/>
      <c r="AV129" s="225"/>
      <c r="AW129" s="226"/>
      <c r="AX129" s="151"/>
      <c r="AY129" s="151"/>
      <c r="AZ129" s="152"/>
      <c r="BA129" s="437"/>
      <c r="BB129" s="437"/>
      <c r="BC129" s="91"/>
      <c r="BD129" s="161"/>
      <c r="BE129" s="322" t="s">
        <v>180</v>
      </c>
      <c r="BF129" s="323"/>
      <c r="BG129" s="323"/>
      <c r="BH129" s="323"/>
      <c r="BI129" s="323"/>
      <c r="BJ129" s="323"/>
      <c r="BK129" s="323"/>
      <c r="BL129" s="323"/>
      <c r="BM129" s="323"/>
      <c r="BN129" s="323"/>
      <c r="BO129" s="323"/>
      <c r="BP129" s="323"/>
      <c r="BQ129" s="323"/>
      <c r="BR129" s="323"/>
      <c r="BS129" s="323"/>
      <c r="BT129" s="323"/>
      <c r="BU129" s="324"/>
      <c r="BV129" s="346"/>
      <c r="BW129" s="347"/>
      <c r="BX129" s="348"/>
      <c r="BY129" s="161"/>
      <c r="BZ129" s="161"/>
      <c r="CA129" s="230" t="s">
        <v>180</v>
      </c>
      <c r="CB129" s="231"/>
      <c r="CC129" s="231"/>
      <c r="CD129" s="231"/>
      <c r="CE129" s="231"/>
      <c r="CF129" s="231"/>
      <c r="CG129" s="231"/>
      <c r="CH129" s="231"/>
      <c r="CI129" s="231"/>
      <c r="CJ129" s="231"/>
      <c r="CK129" s="231"/>
      <c r="CL129" s="231"/>
      <c r="CM129" s="231"/>
      <c r="CN129" s="231"/>
      <c r="CO129" s="231"/>
      <c r="CP129" s="232"/>
      <c r="CQ129" s="346"/>
      <c r="CR129" s="347"/>
      <c r="CS129" s="348"/>
      <c r="CT129" s="161"/>
      <c r="CU129" s="1"/>
      <c r="CV129" s="1"/>
      <c r="CW129" s="151"/>
      <c r="CX129" s="233"/>
      <c r="CY129" s="234"/>
      <c r="CZ129" s="234"/>
      <c r="DA129" s="234"/>
      <c r="DB129" s="234"/>
      <c r="DC129" s="234"/>
      <c r="DD129" s="234"/>
      <c r="DE129" s="234"/>
      <c r="DF129" s="234"/>
      <c r="DG129" s="234"/>
      <c r="DH129" s="234"/>
      <c r="DI129" s="234"/>
      <c r="DJ129" s="234"/>
      <c r="DK129" s="234"/>
      <c r="DL129" s="234"/>
      <c r="DM129" s="235"/>
      <c r="DN129" s="265"/>
      <c r="DO129" s="266"/>
      <c r="DP129" s="267"/>
      <c r="DQ129" s="151"/>
      <c r="DR129" s="233"/>
      <c r="DS129" s="234"/>
      <c r="DT129" s="234"/>
      <c r="DU129" s="234"/>
      <c r="DV129" s="234"/>
      <c r="DW129" s="234"/>
      <c r="DX129" s="234"/>
      <c r="DY129" s="234"/>
      <c r="DZ129" s="234"/>
      <c r="EA129" s="234"/>
      <c r="EB129" s="234"/>
      <c r="EC129" s="234"/>
      <c r="ED129" s="234"/>
      <c r="EE129" s="234"/>
      <c r="EF129" s="234"/>
      <c r="EG129" s="234"/>
      <c r="EH129" s="234"/>
      <c r="EI129" s="235"/>
      <c r="EJ129" s="265"/>
      <c r="EK129" s="266"/>
      <c r="EL129" s="267"/>
      <c r="EM129" s="151"/>
      <c r="EN129" s="24"/>
      <c r="EO129" s="515"/>
      <c r="EP129" s="515"/>
      <c r="EQ129" s="259" t="s">
        <v>181</v>
      </c>
      <c r="ER129" s="259"/>
      <c r="ES129" s="259"/>
      <c r="ET129" s="259"/>
      <c r="EU129" s="259"/>
      <c r="EV129" s="259"/>
      <c r="EW129" s="259"/>
      <c r="EX129" s="259"/>
      <c r="EY129" s="259"/>
      <c r="EZ129" s="259"/>
      <c r="FA129" s="259"/>
      <c r="FB129" s="259"/>
      <c r="FC129" s="259"/>
      <c r="FD129" s="259"/>
      <c r="FE129" s="259"/>
      <c r="FF129" s="259"/>
      <c r="FG129" s="259"/>
      <c r="FH129" s="259"/>
      <c r="FI129" s="259"/>
      <c r="FJ129" s="259"/>
      <c r="FK129" s="259"/>
      <c r="FL129" s="259"/>
      <c r="FM129" s="259"/>
      <c r="FN129" s="259"/>
      <c r="FO129" s="259"/>
      <c r="FP129" s="259"/>
      <c r="FQ129" s="259"/>
      <c r="FR129" s="259"/>
      <c r="FS129" s="259"/>
      <c r="FT129" s="259"/>
      <c r="FU129" s="259"/>
      <c r="FV129" s="259"/>
      <c r="FW129" s="259"/>
      <c r="FX129" s="259"/>
      <c r="FY129" s="259"/>
      <c r="FZ129" s="259"/>
      <c r="GA129" s="259"/>
      <c r="GB129" s="259"/>
      <c r="GC129" s="259"/>
      <c r="GD129" s="259"/>
      <c r="GE129" s="259"/>
      <c r="GF129" s="259"/>
      <c r="GG129" s="259"/>
      <c r="GH129" s="259"/>
      <c r="GI129" s="259"/>
      <c r="GJ129" s="259"/>
      <c r="GK129" s="259"/>
      <c r="GL129" s="259"/>
      <c r="GM129" s="259"/>
      <c r="GN129" s="259"/>
      <c r="GO129" s="259"/>
      <c r="GP129" s="259"/>
      <c r="GQ129" s="259"/>
      <c r="GR129" s="259"/>
      <c r="GS129" s="259"/>
      <c r="GT129" s="259"/>
      <c r="GU129" s="259"/>
      <c r="GV129" s="259"/>
      <c r="GW129" s="189"/>
      <c r="GX129" s="519"/>
      <c r="GY129" s="45"/>
    </row>
    <row r="130" spans="4:207" ht="2.4" customHeight="1" x14ac:dyDescent="0.2">
      <c r="D130" s="497"/>
      <c r="E130" s="186"/>
      <c r="F130" s="17"/>
      <c r="G130" s="160"/>
      <c r="H130" s="161"/>
      <c r="I130" s="161"/>
      <c r="J130" s="161"/>
      <c r="K130" s="161"/>
      <c r="L130" s="161"/>
      <c r="M130" s="161"/>
      <c r="N130" s="161"/>
      <c r="O130" s="161"/>
      <c r="P130" s="161"/>
      <c r="Q130" s="165"/>
      <c r="R130" s="161"/>
      <c r="S130" s="151"/>
      <c r="T130" s="151"/>
      <c r="U130" s="151"/>
      <c r="V130" s="160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5"/>
      <c r="AH130" s="151"/>
      <c r="AI130" s="151"/>
      <c r="AJ130" s="151"/>
      <c r="AK130" s="224"/>
      <c r="AL130" s="225"/>
      <c r="AM130" s="225"/>
      <c r="AN130" s="225"/>
      <c r="AO130" s="225"/>
      <c r="AP130" s="225"/>
      <c r="AQ130" s="225"/>
      <c r="AR130" s="225"/>
      <c r="AS130" s="225"/>
      <c r="AT130" s="225"/>
      <c r="AU130" s="225"/>
      <c r="AV130" s="225"/>
      <c r="AW130" s="226"/>
      <c r="AX130" s="151"/>
      <c r="AY130" s="151"/>
      <c r="AZ130" s="152"/>
      <c r="BA130" s="437"/>
      <c r="BB130" s="437"/>
      <c r="BC130" s="91"/>
      <c r="BD130" s="161"/>
      <c r="BE130" s="325"/>
      <c r="BF130" s="326"/>
      <c r="BG130" s="326"/>
      <c r="BH130" s="326"/>
      <c r="BI130" s="326"/>
      <c r="BJ130" s="326"/>
      <c r="BK130" s="326"/>
      <c r="BL130" s="326"/>
      <c r="BM130" s="326"/>
      <c r="BN130" s="326"/>
      <c r="BO130" s="326"/>
      <c r="BP130" s="326"/>
      <c r="BQ130" s="326"/>
      <c r="BR130" s="326"/>
      <c r="BS130" s="326"/>
      <c r="BT130" s="326"/>
      <c r="BU130" s="327"/>
      <c r="BV130" s="349"/>
      <c r="BW130" s="350"/>
      <c r="BX130" s="351"/>
      <c r="BY130" s="161"/>
      <c r="BZ130" s="161"/>
      <c r="CA130" s="233"/>
      <c r="CB130" s="234"/>
      <c r="CC130" s="234"/>
      <c r="CD130" s="234"/>
      <c r="CE130" s="234"/>
      <c r="CF130" s="234"/>
      <c r="CG130" s="234"/>
      <c r="CH130" s="234"/>
      <c r="CI130" s="234"/>
      <c r="CJ130" s="234"/>
      <c r="CK130" s="234"/>
      <c r="CL130" s="234"/>
      <c r="CM130" s="234"/>
      <c r="CN130" s="234"/>
      <c r="CO130" s="234"/>
      <c r="CP130" s="235"/>
      <c r="CQ130" s="349"/>
      <c r="CR130" s="350"/>
      <c r="CS130" s="351"/>
      <c r="CT130" s="161"/>
      <c r="CU130" s="1"/>
      <c r="CV130" s="1"/>
      <c r="CW130" s="151"/>
      <c r="CX130" s="236"/>
      <c r="CY130" s="237"/>
      <c r="CZ130" s="237"/>
      <c r="DA130" s="237"/>
      <c r="DB130" s="237"/>
      <c r="DC130" s="237"/>
      <c r="DD130" s="237"/>
      <c r="DE130" s="237"/>
      <c r="DF130" s="237"/>
      <c r="DG130" s="237"/>
      <c r="DH130" s="237"/>
      <c r="DI130" s="237"/>
      <c r="DJ130" s="237"/>
      <c r="DK130" s="237"/>
      <c r="DL130" s="237"/>
      <c r="DM130" s="238"/>
      <c r="DN130" s="268"/>
      <c r="DO130" s="269"/>
      <c r="DP130" s="270"/>
      <c r="DQ130" s="151"/>
      <c r="DR130" s="236"/>
      <c r="DS130" s="237"/>
      <c r="DT130" s="237"/>
      <c r="DU130" s="237"/>
      <c r="DV130" s="237"/>
      <c r="DW130" s="237"/>
      <c r="DX130" s="237"/>
      <c r="DY130" s="237"/>
      <c r="DZ130" s="237"/>
      <c r="EA130" s="237"/>
      <c r="EB130" s="237"/>
      <c r="EC130" s="237"/>
      <c r="ED130" s="237"/>
      <c r="EE130" s="237"/>
      <c r="EF130" s="237"/>
      <c r="EG130" s="237"/>
      <c r="EH130" s="237"/>
      <c r="EI130" s="238"/>
      <c r="EJ130" s="268"/>
      <c r="EK130" s="269"/>
      <c r="EL130" s="270"/>
      <c r="EM130" s="151"/>
      <c r="EN130" s="24"/>
      <c r="EO130" s="515"/>
      <c r="EP130" s="515"/>
      <c r="EQ130" s="259"/>
      <c r="ER130" s="259"/>
      <c r="ES130" s="259"/>
      <c r="ET130" s="259"/>
      <c r="EU130" s="259"/>
      <c r="EV130" s="259"/>
      <c r="EW130" s="259"/>
      <c r="EX130" s="259"/>
      <c r="EY130" s="259"/>
      <c r="EZ130" s="259"/>
      <c r="FA130" s="259"/>
      <c r="FB130" s="259"/>
      <c r="FC130" s="259"/>
      <c r="FD130" s="259"/>
      <c r="FE130" s="259"/>
      <c r="FF130" s="259"/>
      <c r="FG130" s="259"/>
      <c r="FH130" s="259"/>
      <c r="FI130" s="259"/>
      <c r="FJ130" s="259"/>
      <c r="FK130" s="259"/>
      <c r="FL130" s="259"/>
      <c r="FM130" s="259"/>
      <c r="FN130" s="259"/>
      <c r="FO130" s="259"/>
      <c r="FP130" s="259"/>
      <c r="FQ130" s="259"/>
      <c r="FR130" s="259"/>
      <c r="FS130" s="259"/>
      <c r="FT130" s="259"/>
      <c r="FU130" s="259"/>
      <c r="FV130" s="259"/>
      <c r="FW130" s="259"/>
      <c r="FX130" s="259"/>
      <c r="FY130" s="259"/>
      <c r="FZ130" s="259"/>
      <c r="GA130" s="259"/>
      <c r="GB130" s="259"/>
      <c r="GC130" s="259"/>
      <c r="GD130" s="259"/>
      <c r="GE130" s="259"/>
      <c r="GF130" s="259"/>
      <c r="GG130" s="259"/>
      <c r="GH130" s="259"/>
      <c r="GI130" s="259"/>
      <c r="GJ130" s="259"/>
      <c r="GK130" s="259"/>
      <c r="GL130" s="259"/>
      <c r="GM130" s="259"/>
      <c r="GN130" s="259"/>
      <c r="GO130" s="259"/>
      <c r="GP130" s="259"/>
      <c r="GQ130" s="259"/>
      <c r="GR130" s="259"/>
      <c r="GS130" s="259"/>
      <c r="GT130" s="259"/>
      <c r="GU130" s="259"/>
      <c r="GV130" s="259"/>
      <c r="GW130" s="189"/>
      <c r="GX130" s="519"/>
      <c r="GY130" s="45"/>
    </row>
    <row r="131" spans="4:207" ht="2.4" customHeight="1" x14ac:dyDescent="0.2">
      <c r="D131" s="497"/>
      <c r="E131" s="186"/>
      <c r="F131" s="17"/>
      <c r="G131" s="160"/>
      <c r="H131" s="161"/>
      <c r="I131" s="161"/>
      <c r="J131" s="161"/>
      <c r="K131" s="161"/>
      <c r="L131" s="161"/>
      <c r="M131" s="161"/>
      <c r="N131" s="161"/>
      <c r="O131" s="161"/>
      <c r="P131" s="161"/>
      <c r="Q131" s="165"/>
      <c r="R131" s="161"/>
      <c r="S131" s="151"/>
      <c r="T131" s="151"/>
      <c r="U131" s="151"/>
      <c r="V131" s="160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5"/>
      <c r="AH131" s="151"/>
      <c r="AI131" s="151"/>
      <c r="AJ131" s="151"/>
      <c r="AK131" s="224"/>
      <c r="AL131" s="225"/>
      <c r="AM131" s="225"/>
      <c r="AN131" s="225"/>
      <c r="AO131" s="225"/>
      <c r="AP131" s="225"/>
      <c r="AQ131" s="225"/>
      <c r="AR131" s="225"/>
      <c r="AS131" s="225"/>
      <c r="AT131" s="225"/>
      <c r="AU131" s="225"/>
      <c r="AV131" s="225"/>
      <c r="AW131" s="226"/>
      <c r="AX131" s="151"/>
      <c r="AY131" s="151"/>
      <c r="AZ131" s="152"/>
      <c r="BA131" s="437"/>
      <c r="BB131" s="437"/>
      <c r="BC131" s="91"/>
      <c r="BD131" s="161"/>
      <c r="BE131" s="325"/>
      <c r="BF131" s="326"/>
      <c r="BG131" s="326"/>
      <c r="BH131" s="326"/>
      <c r="BI131" s="326"/>
      <c r="BJ131" s="326"/>
      <c r="BK131" s="326"/>
      <c r="BL131" s="326"/>
      <c r="BM131" s="326"/>
      <c r="BN131" s="326"/>
      <c r="BO131" s="326"/>
      <c r="BP131" s="326"/>
      <c r="BQ131" s="326"/>
      <c r="BR131" s="326"/>
      <c r="BS131" s="326"/>
      <c r="BT131" s="326"/>
      <c r="BU131" s="327"/>
      <c r="BV131" s="349"/>
      <c r="BW131" s="350"/>
      <c r="BX131" s="351"/>
      <c r="BY131" s="161"/>
      <c r="BZ131" s="161"/>
      <c r="CA131" s="233"/>
      <c r="CB131" s="234"/>
      <c r="CC131" s="234"/>
      <c r="CD131" s="234"/>
      <c r="CE131" s="234"/>
      <c r="CF131" s="234"/>
      <c r="CG131" s="234"/>
      <c r="CH131" s="234"/>
      <c r="CI131" s="234"/>
      <c r="CJ131" s="234"/>
      <c r="CK131" s="234"/>
      <c r="CL131" s="234"/>
      <c r="CM131" s="234"/>
      <c r="CN131" s="234"/>
      <c r="CO131" s="234"/>
      <c r="CP131" s="235"/>
      <c r="CQ131" s="349"/>
      <c r="CR131" s="350"/>
      <c r="CS131" s="351"/>
      <c r="CT131" s="2"/>
      <c r="CU131" s="1"/>
      <c r="CV131" s="1"/>
      <c r="CW131" s="151"/>
      <c r="CX131" s="230" t="s">
        <v>182</v>
      </c>
      <c r="CY131" s="231"/>
      <c r="CZ131" s="231"/>
      <c r="DA131" s="231"/>
      <c r="DB131" s="231"/>
      <c r="DC131" s="231"/>
      <c r="DD131" s="231"/>
      <c r="DE131" s="231"/>
      <c r="DF131" s="231"/>
      <c r="DG131" s="231"/>
      <c r="DH131" s="231"/>
      <c r="DI131" s="231"/>
      <c r="DJ131" s="231"/>
      <c r="DK131" s="231"/>
      <c r="DL131" s="231"/>
      <c r="DM131" s="232"/>
      <c r="DN131" s="262"/>
      <c r="DO131" s="263"/>
      <c r="DP131" s="264"/>
      <c r="DQ131" s="78"/>
      <c r="DR131" s="230" t="s">
        <v>183</v>
      </c>
      <c r="DS131" s="231"/>
      <c r="DT131" s="231"/>
      <c r="DU131" s="231"/>
      <c r="DV131" s="231"/>
      <c r="DW131" s="231"/>
      <c r="DX131" s="231"/>
      <c r="DY131" s="231"/>
      <c r="DZ131" s="231"/>
      <c r="EA131" s="231"/>
      <c r="EB131" s="231"/>
      <c r="EC131" s="231"/>
      <c r="ED131" s="231"/>
      <c r="EE131" s="231"/>
      <c r="EF131" s="231"/>
      <c r="EG131" s="231"/>
      <c r="EH131" s="231"/>
      <c r="EI131" s="232"/>
      <c r="EJ131" s="221"/>
      <c r="EK131" s="222"/>
      <c r="EL131" s="223"/>
      <c r="EM131" s="151"/>
      <c r="EN131" s="24"/>
      <c r="EO131" s="515"/>
      <c r="EP131" s="515"/>
      <c r="EQ131" s="259"/>
      <c r="ER131" s="259"/>
      <c r="ES131" s="259"/>
      <c r="ET131" s="259"/>
      <c r="EU131" s="259"/>
      <c r="EV131" s="259"/>
      <c r="EW131" s="259"/>
      <c r="EX131" s="259"/>
      <c r="EY131" s="259"/>
      <c r="EZ131" s="259"/>
      <c r="FA131" s="259"/>
      <c r="FB131" s="259"/>
      <c r="FC131" s="259"/>
      <c r="FD131" s="259"/>
      <c r="FE131" s="259"/>
      <c r="FF131" s="259"/>
      <c r="FG131" s="259"/>
      <c r="FH131" s="259"/>
      <c r="FI131" s="259"/>
      <c r="FJ131" s="259"/>
      <c r="FK131" s="259"/>
      <c r="FL131" s="259"/>
      <c r="FM131" s="259"/>
      <c r="FN131" s="259"/>
      <c r="FO131" s="259"/>
      <c r="FP131" s="259"/>
      <c r="FQ131" s="259"/>
      <c r="FR131" s="259"/>
      <c r="FS131" s="259"/>
      <c r="FT131" s="259"/>
      <c r="FU131" s="259"/>
      <c r="FV131" s="259"/>
      <c r="FW131" s="259"/>
      <c r="FX131" s="259"/>
      <c r="FY131" s="259"/>
      <c r="FZ131" s="259"/>
      <c r="GA131" s="259"/>
      <c r="GB131" s="259"/>
      <c r="GC131" s="259"/>
      <c r="GD131" s="259"/>
      <c r="GE131" s="259"/>
      <c r="GF131" s="259"/>
      <c r="GG131" s="259"/>
      <c r="GH131" s="259"/>
      <c r="GI131" s="259"/>
      <c r="GJ131" s="259"/>
      <c r="GK131" s="259"/>
      <c r="GL131" s="259"/>
      <c r="GM131" s="259"/>
      <c r="GN131" s="259"/>
      <c r="GO131" s="259"/>
      <c r="GP131" s="259"/>
      <c r="GQ131" s="259"/>
      <c r="GR131" s="259"/>
      <c r="GS131" s="259"/>
      <c r="GT131" s="259"/>
      <c r="GU131" s="259"/>
      <c r="GV131" s="259"/>
      <c r="GW131" s="189"/>
      <c r="GX131" s="519"/>
      <c r="GY131" s="45"/>
    </row>
    <row r="132" spans="4:207" ht="2.4" customHeight="1" x14ac:dyDescent="0.2">
      <c r="D132" s="497"/>
      <c r="E132" s="186"/>
      <c r="F132" s="17"/>
      <c r="G132" s="160"/>
      <c r="H132" s="161"/>
      <c r="I132" s="161"/>
      <c r="J132" s="161"/>
      <c r="K132" s="161"/>
      <c r="L132" s="161"/>
      <c r="M132" s="161"/>
      <c r="N132" s="161"/>
      <c r="O132" s="161"/>
      <c r="P132" s="161"/>
      <c r="Q132" s="165"/>
      <c r="R132" s="161"/>
      <c r="S132" s="151"/>
      <c r="T132" s="151"/>
      <c r="U132" s="151"/>
      <c r="V132" s="160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5"/>
      <c r="AH132" s="151"/>
      <c r="AI132" s="151"/>
      <c r="AJ132" s="151"/>
      <c r="AK132" s="224"/>
      <c r="AL132" s="225"/>
      <c r="AM132" s="225"/>
      <c r="AN132" s="225"/>
      <c r="AO132" s="225"/>
      <c r="AP132" s="225"/>
      <c r="AQ132" s="225"/>
      <c r="AR132" s="225"/>
      <c r="AS132" s="225"/>
      <c r="AT132" s="225"/>
      <c r="AU132" s="225"/>
      <c r="AV132" s="225"/>
      <c r="AW132" s="226"/>
      <c r="AX132" s="151"/>
      <c r="AY132" s="151"/>
      <c r="AZ132" s="152"/>
      <c r="BA132" s="437"/>
      <c r="BB132" s="437"/>
      <c r="BC132" s="91"/>
      <c r="BD132" s="138"/>
      <c r="BE132" s="325"/>
      <c r="BF132" s="326"/>
      <c r="BG132" s="326"/>
      <c r="BH132" s="326"/>
      <c r="BI132" s="326"/>
      <c r="BJ132" s="326"/>
      <c r="BK132" s="326"/>
      <c r="BL132" s="326"/>
      <c r="BM132" s="326"/>
      <c r="BN132" s="326"/>
      <c r="BO132" s="326"/>
      <c r="BP132" s="326"/>
      <c r="BQ132" s="326"/>
      <c r="BR132" s="326"/>
      <c r="BS132" s="326"/>
      <c r="BT132" s="326"/>
      <c r="BU132" s="327"/>
      <c r="BV132" s="349"/>
      <c r="BW132" s="350"/>
      <c r="BX132" s="351"/>
      <c r="BY132" s="138"/>
      <c r="BZ132" s="138"/>
      <c r="CA132" s="233"/>
      <c r="CB132" s="234"/>
      <c r="CC132" s="234"/>
      <c r="CD132" s="234"/>
      <c r="CE132" s="234"/>
      <c r="CF132" s="234"/>
      <c r="CG132" s="234"/>
      <c r="CH132" s="234"/>
      <c r="CI132" s="234"/>
      <c r="CJ132" s="234"/>
      <c r="CK132" s="234"/>
      <c r="CL132" s="234"/>
      <c r="CM132" s="234"/>
      <c r="CN132" s="234"/>
      <c r="CO132" s="234"/>
      <c r="CP132" s="235"/>
      <c r="CQ132" s="349"/>
      <c r="CR132" s="350"/>
      <c r="CS132" s="351"/>
      <c r="CT132" s="2"/>
      <c r="CU132" s="1"/>
      <c r="CV132" s="1"/>
      <c r="CW132" s="151"/>
      <c r="CX132" s="233"/>
      <c r="CY132" s="234"/>
      <c r="CZ132" s="234"/>
      <c r="DA132" s="234"/>
      <c r="DB132" s="234"/>
      <c r="DC132" s="234"/>
      <c r="DD132" s="234"/>
      <c r="DE132" s="234"/>
      <c r="DF132" s="234"/>
      <c r="DG132" s="234"/>
      <c r="DH132" s="234"/>
      <c r="DI132" s="234"/>
      <c r="DJ132" s="234"/>
      <c r="DK132" s="234"/>
      <c r="DL132" s="234"/>
      <c r="DM132" s="235"/>
      <c r="DN132" s="265"/>
      <c r="DO132" s="266"/>
      <c r="DP132" s="267"/>
      <c r="DQ132" s="78"/>
      <c r="DR132" s="233"/>
      <c r="DS132" s="234"/>
      <c r="DT132" s="234"/>
      <c r="DU132" s="234"/>
      <c r="DV132" s="234"/>
      <c r="DW132" s="234"/>
      <c r="DX132" s="234"/>
      <c r="DY132" s="234"/>
      <c r="DZ132" s="234"/>
      <c r="EA132" s="234"/>
      <c r="EB132" s="234"/>
      <c r="EC132" s="234"/>
      <c r="ED132" s="234"/>
      <c r="EE132" s="234"/>
      <c r="EF132" s="234"/>
      <c r="EG132" s="234"/>
      <c r="EH132" s="234"/>
      <c r="EI132" s="235"/>
      <c r="EJ132" s="224"/>
      <c r="EK132" s="225"/>
      <c r="EL132" s="226"/>
      <c r="EM132" s="151"/>
      <c r="EN132" s="24"/>
      <c r="EO132" s="515"/>
      <c r="EP132" s="515"/>
      <c r="EQ132" s="260"/>
      <c r="ER132" s="260"/>
      <c r="ES132" s="260"/>
      <c r="ET132" s="260"/>
      <c r="EU132" s="260"/>
      <c r="EV132" s="260"/>
      <c r="EW132" s="260"/>
      <c r="EX132" s="260"/>
      <c r="EY132" s="260"/>
      <c r="EZ132" s="260"/>
      <c r="FA132" s="260"/>
      <c r="FB132" s="260"/>
      <c r="FC132" s="260"/>
      <c r="FD132" s="260"/>
      <c r="FE132" s="260"/>
      <c r="FF132" s="260"/>
      <c r="FG132" s="260"/>
      <c r="FH132" s="260"/>
      <c r="FI132" s="260"/>
      <c r="FJ132" s="260"/>
      <c r="FK132" s="260"/>
      <c r="FL132" s="260"/>
      <c r="FM132" s="260"/>
      <c r="FN132" s="260"/>
      <c r="FO132" s="260"/>
      <c r="FP132" s="260"/>
      <c r="FQ132" s="260"/>
      <c r="FR132" s="260"/>
      <c r="FS132" s="260"/>
      <c r="FT132" s="260"/>
      <c r="FU132" s="260"/>
      <c r="FV132" s="260"/>
      <c r="FW132" s="260"/>
      <c r="FX132" s="260"/>
      <c r="FY132" s="260"/>
      <c r="FZ132" s="260"/>
      <c r="GA132" s="260"/>
      <c r="GB132" s="260"/>
      <c r="GC132" s="260"/>
      <c r="GD132" s="260"/>
      <c r="GE132" s="260"/>
      <c r="GF132" s="260"/>
      <c r="GG132" s="260"/>
      <c r="GH132" s="260"/>
      <c r="GI132" s="260"/>
      <c r="GJ132" s="260"/>
      <c r="GK132" s="260"/>
      <c r="GL132" s="260"/>
      <c r="GM132" s="260"/>
      <c r="GN132" s="260"/>
      <c r="GO132" s="260"/>
      <c r="GP132" s="260"/>
      <c r="GQ132" s="260"/>
      <c r="GR132" s="260"/>
      <c r="GS132" s="260"/>
      <c r="GT132" s="260"/>
      <c r="GU132" s="260"/>
      <c r="GV132" s="260"/>
      <c r="GW132" s="189"/>
      <c r="GX132" s="519"/>
      <c r="GY132" s="45"/>
    </row>
    <row r="133" spans="4:207" ht="2.4" customHeight="1" x14ac:dyDescent="0.2">
      <c r="D133" s="497"/>
      <c r="E133" s="186"/>
      <c r="F133" s="17"/>
      <c r="G133" s="160"/>
      <c r="H133" s="161"/>
      <c r="I133" s="161"/>
      <c r="J133" s="161"/>
      <c r="K133" s="161"/>
      <c r="L133" s="161"/>
      <c r="M133" s="161"/>
      <c r="N133" s="161"/>
      <c r="O133" s="161"/>
      <c r="P133" s="161"/>
      <c r="Q133" s="165"/>
      <c r="R133" s="161"/>
      <c r="S133" s="151"/>
      <c r="T133" s="151"/>
      <c r="U133" s="151"/>
      <c r="V133" s="160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5"/>
      <c r="AH133" s="151"/>
      <c r="AI133" s="151"/>
      <c r="AJ133" s="151"/>
      <c r="AK133" s="224"/>
      <c r="AL133" s="225"/>
      <c r="AM133" s="225"/>
      <c r="AN133" s="225"/>
      <c r="AO133" s="225"/>
      <c r="AP133" s="225"/>
      <c r="AQ133" s="225"/>
      <c r="AR133" s="225"/>
      <c r="AS133" s="225"/>
      <c r="AT133" s="225"/>
      <c r="AU133" s="225"/>
      <c r="AV133" s="225"/>
      <c r="AW133" s="226"/>
      <c r="AX133" s="151"/>
      <c r="AY133" s="151"/>
      <c r="AZ133" s="152"/>
      <c r="BA133" s="437"/>
      <c r="BB133" s="437"/>
      <c r="BC133" s="155"/>
      <c r="BD133" s="93"/>
      <c r="BE133" s="328"/>
      <c r="BF133" s="329"/>
      <c r="BG133" s="329"/>
      <c r="BH133" s="329"/>
      <c r="BI133" s="329"/>
      <c r="BJ133" s="329"/>
      <c r="BK133" s="329"/>
      <c r="BL133" s="329"/>
      <c r="BM133" s="329"/>
      <c r="BN133" s="329"/>
      <c r="BO133" s="329"/>
      <c r="BP133" s="329"/>
      <c r="BQ133" s="329"/>
      <c r="BR133" s="329"/>
      <c r="BS133" s="329"/>
      <c r="BT133" s="329"/>
      <c r="BU133" s="330"/>
      <c r="BV133" s="352"/>
      <c r="BW133" s="353"/>
      <c r="BX133" s="354"/>
      <c r="BY133" s="78"/>
      <c r="BZ133" s="78"/>
      <c r="CA133" s="236"/>
      <c r="CB133" s="237"/>
      <c r="CC133" s="237"/>
      <c r="CD133" s="237"/>
      <c r="CE133" s="237"/>
      <c r="CF133" s="237"/>
      <c r="CG133" s="237"/>
      <c r="CH133" s="237"/>
      <c r="CI133" s="237"/>
      <c r="CJ133" s="237"/>
      <c r="CK133" s="237"/>
      <c r="CL133" s="237"/>
      <c r="CM133" s="237"/>
      <c r="CN133" s="237"/>
      <c r="CO133" s="237"/>
      <c r="CP133" s="238"/>
      <c r="CQ133" s="352"/>
      <c r="CR133" s="353"/>
      <c r="CS133" s="354"/>
      <c r="CT133" s="93"/>
      <c r="CU133" s="1"/>
      <c r="CV133" s="1"/>
      <c r="CW133" s="151"/>
      <c r="CX133" s="233"/>
      <c r="CY133" s="234"/>
      <c r="CZ133" s="234"/>
      <c r="DA133" s="234"/>
      <c r="DB133" s="234"/>
      <c r="DC133" s="234"/>
      <c r="DD133" s="234"/>
      <c r="DE133" s="234"/>
      <c r="DF133" s="234"/>
      <c r="DG133" s="234"/>
      <c r="DH133" s="234"/>
      <c r="DI133" s="234"/>
      <c r="DJ133" s="234"/>
      <c r="DK133" s="234"/>
      <c r="DL133" s="234"/>
      <c r="DM133" s="235"/>
      <c r="DN133" s="265"/>
      <c r="DO133" s="266"/>
      <c r="DP133" s="267"/>
      <c r="DQ133" s="151"/>
      <c r="DR133" s="233"/>
      <c r="DS133" s="234"/>
      <c r="DT133" s="234"/>
      <c r="DU133" s="234"/>
      <c r="DV133" s="234"/>
      <c r="DW133" s="234"/>
      <c r="DX133" s="234"/>
      <c r="DY133" s="234"/>
      <c r="DZ133" s="234"/>
      <c r="EA133" s="234"/>
      <c r="EB133" s="234"/>
      <c r="EC133" s="234"/>
      <c r="ED133" s="234"/>
      <c r="EE133" s="234"/>
      <c r="EF133" s="234"/>
      <c r="EG133" s="234"/>
      <c r="EH133" s="234"/>
      <c r="EI133" s="235"/>
      <c r="EJ133" s="224"/>
      <c r="EK133" s="225"/>
      <c r="EL133" s="226"/>
      <c r="EM133" s="151"/>
      <c r="EN133" s="24"/>
      <c r="EO133" s="515"/>
      <c r="EP133" s="515"/>
      <c r="EQ133" s="340" t="s">
        <v>184</v>
      </c>
      <c r="ER133" s="341"/>
      <c r="ES133" s="341"/>
      <c r="ET133" s="341"/>
      <c r="EU133" s="341"/>
      <c r="EV133" s="341"/>
      <c r="EW133" s="341"/>
      <c r="EX133" s="341"/>
      <c r="EY133" s="341"/>
      <c r="EZ133" s="341"/>
      <c r="FA133" s="341"/>
      <c r="FB133" s="341"/>
      <c r="FC133" s="341"/>
      <c r="FD133" s="341"/>
      <c r="FE133" s="341"/>
      <c r="FF133" s="341"/>
      <c r="FG133" s="341"/>
      <c r="FH133" s="341"/>
      <c r="FI133" s="341"/>
      <c r="FJ133" s="341"/>
      <c r="FK133" s="341"/>
      <c r="FL133" s="341"/>
      <c r="FM133" s="341"/>
      <c r="FN133" s="341"/>
      <c r="FO133" s="341"/>
      <c r="FP133" s="341"/>
      <c r="FQ133" s="341"/>
      <c r="FR133" s="341"/>
      <c r="FS133" s="341"/>
      <c r="FT133" s="341"/>
      <c r="FU133" s="341"/>
      <c r="FV133" s="341"/>
      <c r="FW133" s="341"/>
      <c r="FX133" s="341"/>
      <c r="FY133" s="341"/>
      <c r="FZ133" s="341"/>
      <c r="GA133" s="341"/>
      <c r="GB133" s="341"/>
      <c r="GC133" s="341"/>
      <c r="GD133" s="341"/>
      <c r="GE133" s="341"/>
      <c r="GF133" s="341"/>
      <c r="GG133" s="341"/>
      <c r="GH133" s="341"/>
      <c r="GI133" s="341"/>
      <c r="GJ133" s="341"/>
      <c r="GK133" s="341"/>
      <c r="GL133" s="341"/>
      <c r="GM133" s="341"/>
      <c r="GN133" s="341"/>
      <c r="GO133" s="341"/>
      <c r="GP133" s="341"/>
      <c r="GQ133" s="341"/>
      <c r="GR133" s="341"/>
      <c r="GS133" s="341"/>
      <c r="GT133" s="341"/>
      <c r="GU133" s="341"/>
      <c r="GV133" s="342"/>
      <c r="GW133" s="189"/>
      <c r="GX133" s="519"/>
      <c r="GY133" s="45"/>
    </row>
    <row r="134" spans="4:207" ht="2.4" customHeight="1" x14ac:dyDescent="0.2">
      <c r="D134" s="497"/>
      <c r="E134" s="186"/>
      <c r="F134" s="17"/>
      <c r="G134" s="160"/>
      <c r="H134" s="161"/>
      <c r="I134" s="161"/>
      <c r="J134" s="161"/>
      <c r="K134" s="161"/>
      <c r="L134" s="161"/>
      <c r="M134" s="161"/>
      <c r="N134" s="161"/>
      <c r="O134" s="161"/>
      <c r="P134" s="161"/>
      <c r="Q134" s="165"/>
      <c r="R134" s="161"/>
      <c r="S134" s="151"/>
      <c r="T134" s="151"/>
      <c r="U134" s="151"/>
      <c r="V134" s="160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5"/>
      <c r="AH134" s="151"/>
      <c r="AI134" s="151"/>
      <c r="AJ134" s="151"/>
      <c r="AK134" s="224"/>
      <c r="AL134" s="225"/>
      <c r="AM134" s="225"/>
      <c r="AN134" s="225"/>
      <c r="AO134" s="225"/>
      <c r="AP134" s="225"/>
      <c r="AQ134" s="225"/>
      <c r="AR134" s="225"/>
      <c r="AS134" s="225"/>
      <c r="AT134" s="225"/>
      <c r="AU134" s="225"/>
      <c r="AV134" s="225"/>
      <c r="AW134" s="226"/>
      <c r="AX134" s="151"/>
      <c r="AY134" s="151"/>
      <c r="AZ134" s="152"/>
      <c r="BA134" s="437"/>
      <c r="BB134" s="437"/>
      <c r="BC134" s="92"/>
      <c r="BD134" s="285" t="s">
        <v>185</v>
      </c>
      <c r="BE134" s="285"/>
      <c r="BF134" s="285"/>
      <c r="BG134" s="285"/>
      <c r="BH134" s="285"/>
      <c r="BI134" s="285"/>
      <c r="BJ134" s="285"/>
      <c r="BK134" s="285"/>
      <c r="BL134" s="285"/>
      <c r="BM134" s="285"/>
      <c r="BN134" s="285"/>
      <c r="BO134" s="285"/>
      <c r="BP134" s="285"/>
      <c r="BQ134" s="285"/>
      <c r="BR134" s="285"/>
      <c r="BS134" s="285"/>
      <c r="BT134" s="285"/>
      <c r="BU134" s="285"/>
      <c r="BV134" s="285"/>
      <c r="BW134" s="285"/>
      <c r="BX134" s="285"/>
      <c r="BY134" s="285"/>
      <c r="BZ134" s="285"/>
      <c r="CA134" s="285"/>
      <c r="CB134" s="285"/>
      <c r="CC134" s="285"/>
      <c r="CD134" s="285"/>
      <c r="CE134" s="285"/>
      <c r="CF134" s="285"/>
      <c r="CG134" s="285"/>
      <c r="CH134" s="285"/>
      <c r="CI134" s="285"/>
      <c r="CJ134" s="285"/>
      <c r="CK134" s="285"/>
      <c r="CL134" s="285"/>
      <c r="CM134" s="285"/>
      <c r="CN134" s="285"/>
      <c r="CO134" s="285"/>
      <c r="CP134" s="285"/>
      <c r="CQ134" s="285"/>
      <c r="CR134" s="285"/>
      <c r="CS134" s="285"/>
      <c r="CT134" s="285"/>
      <c r="CU134" s="1"/>
      <c r="CV134" s="1"/>
      <c r="CW134" s="151"/>
      <c r="CX134" s="233"/>
      <c r="CY134" s="234"/>
      <c r="CZ134" s="234"/>
      <c r="DA134" s="234"/>
      <c r="DB134" s="234"/>
      <c r="DC134" s="234"/>
      <c r="DD134" s="234"/>
      <c r="DE134" s="234"/>
      <c r="DF134" s="234"/>
      <c r="DG134" s="234"/>
      <c r="DH134" s="234"/>
      <c r="DI134" s="234"/>
      <c r="DJ134" s="234"/>
      <c r="DK134" s="234"/>
      <c r="DL134" s="234"/>
      <c r="DM134" s="235"/>
      <c r="DN134" s="265"/>
      <c r="DO134" s="266"/>
      <c r="DP134" s="267"/>
      <c r="DQ134" s="151"/>
      <c r="DR134" s="233"/>
      <c r="DS134" s="234"/>
      <c r="DT134" s="234"/>
      <c r="DU134" s="234"/>
      <c r="DV134" s="234"/>
      <c r="DW134" s="234"/>
      <c r="DX134" s="234"/>
      <c r="DY134" s="234"/>
      <c r="DZ134" s="234"/>
      <c r="EA134" s="234"/>
      <c r="EB134" s="234"/>
      <c r="EC134" s="234"/>
      <c r="ED134" s="234"/>
      <c r="EE134" s="234"/>
      <c r="EF134" s="234"/>
      <c r="EG134" s="234"/>
      <c r="EH134" s="234"/>
      <c r="EI134" s="235"/>
      <c r="EJ134" s="224"/>
      <c r="EK134" s="225"/>
      <c r="EL134" s="226"/>
      <c r="EM134" s="151"/>
      <c r="EN134" s="24"/>
      <c r="EO134" s="515"/>
      <c r="EP134" s="515"/>
      <c r="EQ134" s="343"/>
      <c r="ER134" s="344"/>
      <c r="ES134" s="344"/>
      <c r="ET134" s="344"/>
      <c r="EU134" s="344"/>
      <c r="EV134" s="344"/>
      <c r="EW134" s="344"/>
      <c r="EX134" s="344"/>
      <c r="EY134" s="344"/>
      <c r="EZ134" s="344"/>
      <c r="FA134" s="344"/>
      <c r="FB134" s="344"/>
      <c r="FC134" s="344"/>
      <c r="FD134" s="344"/>
      <c r="FE134" s="344"/>
      <c r="FF134" s="344"/>
      <c r="FG134" s="344"/>
      <c r="FH134" s="344"/>
      <c r="FI134" s="344"/>
      <c r="FJ134" s="344"/>
      <c r="FK134" s="344"/>
      <c r="FL134" s="344"/>
      <c r="FM134" s="344"/>
      <c r="FN134" s="344"/>
      <c r="FO134" s="344"/>
      <c r="FP134" s="344"/>
      <c r="FQ134" s="344"/>
      <c r="FR134" s="344"/>
      <c r="FS134" s="344"/>
      <c r="FT134" s="344"/>
      <c r="FU134" s="344"/>
      <c r="FV134" s="344"/>
      <c r="FW134" s="344"/>
      <c r="FX134" s="344"/>
      <c r="FY134" s="344"/>
      <c r="FZ134" s="344"/>
      <c r="GA134" s="344"/>
      <c r="GB134" s="344"/>
      <c r="GC134" s="344"/>
      <c r="GD134" s="344"/>
      <c r="GE134" s="344"/>
      <c r="GF134" s="344"/>
      <c r="GG134" s="344"/>
      <c r="GH134" s="344"/>
      <c r="GI134" s="344"/>
      <c r="GJ134" s="344"/>
      <c r="GK134" s="344"/>
      <c r="GL134" s="344"/>
      <c r="GM134" s="344"/>
      <c r="GN134" s="344"/>
      <c r="GO134" s="344"/>
      <c r="GP134" s="344"/>
      <c r="GQ134" s="344"/>
      <c r="GR134" s="344"/>
      <c r="GS134" s="344"/>
      <c r="GT134" s="344"/>
      <c r="GU134" s="344"/>
      <c r="GV134" s="345"/>
      <c r="GW134" s="189"/>
      <c r="GX134" s="519"/>
      <c r="GY134" s="45"/>
    </row>
    <row r="135" spans="4:207" ht="2.4" customHeight="1" x14ac:dyDescent="0.2">
      <c r="D135" s="497"/>
      <c r="E135" s="186"/>
      <c r="F135" s="17"/>
      <c r="G135" s="160"/>
      <c r="H135" s="161"/>
      <c r="I135" s="161"/>
      <c r="J135" s="161"/>
      <c r="K135" s="161"/>
      <c r="L135" s="161"/>
      <c r="M135" s="161"/>
      <c r="N135" s="161"/>
      <c r="O135" s="161"/>
      <c r="P135" s="161"/>
      <c r="Q135" s="165"/>
      <c r="R135" s="161"/>
      <c r="S135" s="151"/>
      <c r="T135" s="151"/>
      <c r="U135" s="151"/>
      <c r="V135" s="160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5"/>
      <c r="AH135" s="151"/>
      <c r="AI135" s="151"/>
      <c r="AJ135" s="151"/>
      <c r="AK135" s="224"/>
      <c r="AL135" s="225"/>
      <c r="AM135" s="225"/>
      <c r="AN135" s="225"/>
      <c r="AO135" s="225"/>
      <c r="AP135" s="225"/>
      <c r="AQ135" s="225"/>
      <c r="AR135" s="225"/>
      <c r="AS135" s="225"/>
      <c r="AT135" s="225"/>
      <c r="AU135" s="225"/>
      <c r="AV135" s="225"/>
      <c r="AW135" s="226"/>
      <c r="AX135" s="151"/>
      <c r="AY135" s="151"/>
      <c r="AZ135" s="152"/>
      <c r="BA135" s="437"/>
      <c r="BB135" s="437"/>
      <c r="BC135" s="92"/>
      <c r="BD135" s="285"/>
      <c r="BE135" s="285"/>
      <c r="BF135" s="285"/>
      <c r="BG135" s="285"/>
      <c r="BH135" s="285"/>
      <c r="BI135" s="285"/>
      <c r="BJ135" s="285"/>
      <c r="BK135" s="285"/>
      <c r="BL135" s="285"/>
      <c r="BM135" s="285"/>
      <c r="BN135" s="285"/>
      <c r="BO135" s="285"/>
      <c r="BP135" s="285"/>
      <c r="BQ135" s="285"/>
      <c r="BR135" s="285"/>
      <c r="BS135" s="285"/>
      <c r="BT135" s="285"/>
      <c r="BU135" s="285"/>
      <c r="BV135" s="285"/>
      <c r="BW135" s="285"/>
      <c r="BX135" s="285"/>
      <c r="BY135" s="285"/>
      <c r="BZ135" s="285"/>
      <c r="CA135" s="285"/>
      <c r="CB135" s="285"/>
      <c r="CC135" s="285"/>
      <c r="CD135" s="285"/>
      <c r="CE135" s="285"/>
      <c r="CF135" s="285"/>
      <c r="CG135" s="285"/>
      <c r="CH135" s="285"/>
      <c r="CI135" s="285"/>
      <c r="CJ135" s="285"/>
      <c r="CK135" s="285"/>
      <c r="CL135" s="285"/>
      <c r="CM135" s="285"/>
      <c r="CN135" s="285"/>
      <c r="CO135" s="285"/>
      <c r="CP135" s="285"/>
      <c r="CQ135" s="285"/>
      <c r="CR135" s="285"/>
      <c r="CS135" s="285"/>
      <c r="CT135" s="285"/>
      <c r="CU135" s="1"/>
      <c r="CV135" s="1"/>
      <c r="CW135" s="151"/>
      <c r="CX135" s="236"/>
      <c r="CY135" s="237"/>
      <c r="CZ135" s="237"/>
      <c r="DA135" s="237"/>
      <c r="DB135" s="237"/>
      <c r="DC135" s="237"/>
      <c r="DD135" s="237"/>
      <c r="DE135" s="237"/>
      <c r="DF135" s="237"/>
      <c r="DG135" s="237"/>
      <c r="DH135" s="237"/>
      <c r="DI135" s="237"/>
      <c r="DJ135" s="237"/>
      <c r="DK135" s="237"/>
      <c r="DL135" s="237"/>
      <c r="DM135" s="238"/>
      <c r="DN135" s="268"/>
      <c r="DO135" s="269"/>
      <c r="DP135" s="270"/>
      <c r="DQ135" s="151"/>
      <c r="DR135" s="236"/>
      <c r="DS135" s="237"/>
      <c r="DT135" s="237"/>
      <c r="DU135" s="237"/>
      <c r="DV135" s="237"/>
      <c r="DW135" s="237"/>
      <c r="DX135" s="237"/>
      <c r="DY135" s="237"/>
      <c r="DZ135" s="237"/>
      <c r="EA135" s="237"/>
      <c r="EB135" s="237"/>
      <c r="EC135" s="237"/>
      <c r="ED135" s="237"/>
      <c r="EE135" s="237"/>
      <c r="EF135" s="237"/>
      <c r="EG135" s="237"/>
      <c r="EH135" s="237"/>
      <c r="EI135" s="238"/>
      <c r="EJ135" s="227"/>
      <c r="EK135" s="228"/>
      <c r="EL135" s="229"/>
      <c r="EM135" s="151"/>
      <c r="EN135" s="24"/>
      <c r="EO135" s="515"/>
      <c r="EP135" s="515"/>
      <c r="EQ135" s="343"/>
      <c r="ER135" s="344"/>
      <c r="ES135" s="344"/>
      <c r="ET135" s="344"/>
      <c r="EU135" s="344"/>
      <c r="EV135" s="344"/>
      <c r="EW135" s="344"/>
      <c r="EX135" s="344"/>
      <c r="EY135" s="344"/>
      <c r="EZ135" s="344"/>
      <c r="FA135" s="344"/>
      <c r="FB135" s="344"/>
      <c r="FC135" s="344"/>
      <c r="FD135" s="344"/>
      <c r="FE135" s="344"/>
      <c r="FF135" s="344"/>
      <c r="FG135" s="344"/>
      <c r="FH135" s="344"/>
      <c r="FI135" s="344"/>
      <c r="FJ135" s="344"/>
      <c r="FK135" s="344"/>
      <c r="FL135" s="344"/>
      <c r="FM135" s="344"/>
      <c r="FN135" s="344"/>
      <c r="FO135" s="344"/>
      <c r="FP135" s="344"/>
      <c r="FQ135" s="344"/>
      <c r="FR135" s="344"/>
      <c r="FS135" s="344"/>
      <c r="FT135" s="344"/>
      <c r="FU135" s="344"/>
      <c r="FV135" s="344"/>
      <c r="FW135" s="344"/>
      <c r="FX135" s="344"/>
      <c r="FY135" s="344"/>
      <c r="FZ135" s="344"/>
      <c r="GA135" s="344"/>
      <c r="GB135" s="344"/>
      <c r="GC135" s="344"/>
      <c r="GD135" s="344"/>
      <c r="GE135" s="344"/>
      <c r="GF135" s="344"/>
      <c r="GG135" s="344"/>
      <c r="GH135" s="344"/>
      <c r="GI135" s="344"/>
      <c r="GJ135" s="344"/>
      <c r="GK135" s="344"/>
      <c r="GL135" s="344"/>
      <c r="GM135" s="344"/>
      <c r="GN135" s="344"/>
      <c r="GO135" s="344"/>
      <c r="GP135" s="344"/>
      <c r="GQ135" s="344"/>
      <c r="GR135" s="344"/>
      <c r="GS135" s="344"/>
      <c r="GT135" s="344"/>
      <c r="GU135" s="344"/>
      <c r="GV135" s="345"/>
      <c r="GW135" s="189"/>
      <c r="GX135" s="519"/>
      <c r="GY135" s="45"/>
    </row>
    <row r="136" spans="4:207" ht="2.4" customHeight="1" x14ac:dyDescent="0.2">
      <c r="D136" s="497"/>
      <c r="E136" s="186"/>
      <c r="F136" s="17"/>
      <c r="G136" s="160"/>
      <c r="H136" s="161"/>
      <c r="I136" s="161"/>
      <c r="J136" s="161"/>
      <c r="K136" s="161"/>
      <c r="L136" s="161"/>
      <c r="M136" s="161"/>
      <c r="N136" s="161"/>
      <c r="O136" s="161"/>
      <c r="P136" s="161"/>
      <c r="Q136" s="165"/>
      <c r="R136" s="161"/>
      <c r="S136" s="151"/>
      <c r="T136" s="151"/>
      <c r="U136" s="151"/>
      <c r="V136" s="160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5"/>
      <c r="AH136" s="151"/>
      <c r="AI136" s="151"/>
      <c r="AJ136" s="151"/>
      <c r="AK136" s="224"/>
      <c r="AL136" s="225"/>
      <c r="AM136" s="225"/>
      <c r="AN136" s="225"/>
      <c r="AO136" s="225"/>
      <c r="AP136" s="225"/>
      <c r="AQ136" s="225"/>
      <c r="AR136" s="225"/>
      <c r="AS136" s="225"/>
      <c r="AT136" s="225"/>
      <c r="AU136" s="225"/>
      <c r="AV136" s="225"/>
      <c r="AW136" s="226"/>
      <c r="AX136" s="151"/>
      <c r="AY136" s="151"/>
      <c r="AZ136" s="152"/>
      <c r="BA136" s="437"/>
      <c r="BB136" s="437"/>
      <c r="BC136" s="92"/>
      <c r="BD136" s="285"/>
      <c r="BE136" s="285"/>
      <c r="BF136" s="285"/>
      <c r="BG136" s="285"/>
      <c r="BH136" s="285"/>
      <c r="BI136" s="285"/>
      <c r="BJ136" s="285"/>
      <c r="BK136" s="285"/>
      <c r="BL136" s="285"/>
      <c r="BM136" s="285"/>
      <c r="BN136" s="285"/>
      <c r="BO136" s="285"/>
      <c r="BP136" s="285"/>
      <c r="BQ136" s="285"/>
      <c r="BR136" s="285"/>
      <c r="BS136" s="285"/>
      <c r="BT136" s="285"/>
      <c r="BU136" s="285"/>
      <c r="BV136" s="285"/>
      <c r="BW136" s="285"/>
      <c r="BX136" s="285"/>
      <c r="BY136" s="285"/>
      <c r="BZ136" s="285"/>
      <c r="CA136" s="285"/>
      <c r="CB136" s="285"/>
      <c r="CC136" s="285"/>
      <c r="CD136" s="285"/>
      <c r="CE136" s="285"/>
      <c r="CF136" s="285"/>
      <c r="CG136" s="285"/>
      <c r="CH136" s="285"/>
      <c r="CI136" s="285"/>
      <c r="CJ136" s="285"/>
      <c r="CK136" s="285"/>
      <c r="CL136" s="285"/>
      <c r="CM136" s="285"/>
      <c r="CN136" s="285"/>
      <c r="CO136" s="285"/>
      <c r="CP136" s="285"/>
      <c r="CQ136" s="285"/>
      <c r="CR136" s="285"/>
      <c r="CS136" s="285"/>
      <c r="CT136" s="285"/>
      <c r="CU136" s="1"/>
      <c r="CV136" s="1"/>
      <c r="CW136" s="151"/>
      <c r="CX136" s="230" t="s">
        <v>186</v>
      </c>
      <c r="CY136" s="231"/>
      <c r="CZ136" s="231"/>
      <c r="DA136" s="231"/>
      <c r="DB136" s="231"/>
      <c r="DC136" s="231"/>
      <c r="DD136" s="231"/>
      <c r="DE136" s="231"/>
      <c r="DF136" s="231"/>
      <c r="DG136" s="231"/>
      <c r="DH136" s="231"/>
      <c r="DI136" s="231"/>
      <c r="DJ136" s="231"/>
      <c r="DK136" s="231"/>
      <c r="DL136" s="231"/>
      <c r="DM136" s="232"/>
      <c r="DN136" s="262"/>
      <c r="DO136" s="263"/>
      <c r="DP136" s="264"/>
      <c r="DQ136" s="78"/>
      <c r="DR136" s="230" t="s">
        <v>187</v>
      </c>
      <c r="DS136" s="231"/>
      <c r="DT136" s="231"/>
      <c r="DU136" s="231"/>
      <c r="DV136" s="231"/>
      <c r="DW136" s="231"/>
      <c r="DX136" s="231"/>
      <c r="DY136" s="231"/>
      <c r="DZ136" s="231"/>
      <c r="EA136" s="231"/>
      <c r="EB136" s="231"/>
      <c r="EC136" s="231"/>
      <c r="ED136" s="231"/>
      <c r="EE136" s="231"/>
      <c r="EF136" s="231"/>
      <c r="EG136" s="231"/>
      <c r="EH136" s="231"/>
      <c r="EI136" s="232"/>
      <c r="EJ136" s="262"/>
      <c r="EK136" s="263"/>
      <c r="EL136" s="264"/>
      <c r="EM136" s="151"/>
      <c r="EN136" s="24"/>
      <c r="EO136" s="515"/>
      <c r="EP136" s="515"/>
      <c r="EQ136" s="343"/>
      <c r="ER136" s="344"/>
      <c r="ES136" s="344"/>
      <c r="ET136" s="344"/>
      <c r="EU136" s="344"/>
      <c r="EV136" s="344"/>
      <c r="EW136" s="344"/>
      <c r="EX136" s="344"/>
      <c r="EY136" s="344"/>
      <c r="EZ136" s="344"/>
      <c r="FA136" s="344"/>
      <c r="FB136" s="344"/>
      <c r="FC136" s="344"/>
      <c r="FD136" s="344"/>
      <c r="FE136" s="344"/>
      <c r="FF136" s="344"/>
      <c r="FG136" s="344"/>
      <c r="FH136" s="344"/>
      <c r="FI136" s="344"/>
      <c r="FJ136" s="344"/>
      <c r="FK136" s="344"/>
      <c r="FL136" s="344"/>
      <c r="FM136" s="344"/>
      <c r="FN136" s="344"/>
      <c r="FO136" s="344"/>
      <c r="FP136" s="344"/>
      <c r="FQ136" s="344"/>
      <c r="FR136" s="344"/>
      <c r="FS136" s="344"/>
      <c r="FT136" s="344"/>
      <c r="FU136" s="344"/>
      <c r="FV136" s="344"/>
      <c r="FW136" s="344"/>
      <c r="FX136" s="344"/>
      <c r="FY136" s="344"/>
      <c r="FZ136" s="344"/>
      <c r="GA136" s="344"/>
      <c r="GB136" s="344"/>
      <c r="GC136" s="344"/>
      <c r="GD136" s="344"/>
      <c r="GE136" s="344"/>
      <c r="GF136" s="344"/>
      <c r="GG136" s="344"/>
      <c r="GH136" s="344"/>
      <c r="GI136" s="344"/>
      <c r="GJ136" s="344"/>
      <c r="GK136" s="344"/>
      <c r="GL136" s="344"/>
      <c r="GM136" s="344"/>
      <c r="GN136" s="344"/>
      <c r="GO136" s="344"/>
      <c r="GP136" s="344"/>
      <c r="GQ136" s="344"/>
      <c r="GR136" s="344"/>
      <c r="GS136" s="344"/>
      <c r="GT136" s="344"/>
      <c r="GU136" s="344"/>
      <c r="GV136" s="345"/>
      <c r="GW136" s="189"/>
      <c r="GX136" s="519"/>
      <c r="GY136" s="45"/>
    </row>
    <row r="137" spans="4:207" ht="2.4" customHeight="1" x14ac:dyDescent="0.2">
      <c r="D137" s="497"/>
      <c r="E137" s="186"/>
      <c r="F137" s="17"/>
      <c r="G137" s="160"/>
      <c r="H137" s="161"/>
      <c r="I137" s="161"/>
      <c r="J137" s="161"/>
      <c r="K137" s="161"/>
      <c r="L137" s="161"/>
      <c r="M137" s="161"/>
      <c r="N137" s="161"/>
      <c r="O137" s="161"/>
      <c r="P137" s="161"/>
      <c r="Q137" s="165"/>
      <c r="R137" s="161"/>
      <c r="S137" s="151"/>
      <c r="T137" s="151"/>
      <c r="U137" s="151"/>
      <c r="V137" s="160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5"/>
      <c r="AH137" s="151"/>
      <c r="AI137" s="151"/>
      <c r="AJ137" s="151"/>
      <c r="AK137" s="224"/>
      <c r="AL137" s="225"/>
      <c r="AM137" s="225"/>
      <c r="AN137" s="225"/>
      <c r="AO137" s="225"/>
      <c r="AP137" s="225"/>
      <c r="AQ137" s="225"/>
      <c r="AR137" s="225"/>
      <c r="AS137" s="225"/>
      <c r="AT137" s="225"/>
      <c r="AU137" s="225"/>
      <c r="AV137" s="225"/>
      <c r="AW137" s="226"/>
      <c r="AX137" s="151"/>
      <c r="AY137" s="151"/>
      <c r="AZ137" s="152"/>
      <c r="BA137" s="437"/>
      <c r="BB137" s="437"/>
      <c r="BC137" s="91"/>
      <c r="BD137" s="161"/>
      <c r="BE137" s="322" t="s">
        <v>188</v>
      </c>
      <c r="BF137" s="323"/>
      <c r="BG137" s="323"/>
      <c r="BH137" s="323"/>
      <c r="BI137" s="323"/>
      <c r="BJ137" s="323"/>
      <c r="BK137" s="323"/>
      <c r="BL137" s="323"/>
      <c r="BM137" s="323"/>
      <c r="BN137" s="323"/>
      <c r="BO137" s="323"/>
      <c r="BP137" s="323"/>
      <c r="BQ137" s="323"/>
      <c r="BR137" s="323"/>
      <c r="BS137" s="323"/>
      <c r="BT137" s="323"/>
      <c r="BU137" s="324"/>
      <c r="BV137" s="346"/>
      <c r="BW137" s="347"/>
      <c r="BX137" s="348"/>
      <c r="BY137" s="78"/>
      <c r="BZ137" s="78"/>
      <c r="CA137" s="230" t="s">
        <v>189</v>
      </c>
      <c r="CB137" s="231"/>
      <c r="CC137" s="231"/>
      <c r="CD137" s="231"/>
      <c r="CE137" s="231"/>
      <c r="CF137" s="231"/>
      <c r="CG137" s="231"/>
      <c r="CH137" s="231"/>
      <c r="CI137" s="231"/>
      <c r="CJ137" s="231"/>
      <c r="CK137" s="231"/>
      <c r="CL137" s="231"/>
      <c r="CM137" s="231"/>
      <c r="CN137" s="231"/>
      <c r="CO137" s="231"/>
      <c r="CP137" s="232"/>
      <c r="CQ137" s="346"/>
      <c r="CR137" s="347"/>
      <c r="CS137" s="348"/>
      <c r="CT137" s="2"/>
      <c r="CU137" s="1"/>
      <c r="CV137" s="1"/>
      <c r="CW137" s="151"/>
      <c r="CX137" s="233"/>
      <c r="CY137" s="234"/>
      <c r="CZ137" s="234"/>
      <c r="DA137" s="234"/>
      <c r="DB137" s="234"/>
      <c r="DC137" s="234"/>
      <c r="DD137" s="234"/>
      <c r="DE137" s="234"/>
      <c r="DF137" s="234"/>
      <c r="DG137" s="234"/>
      <c r="DH137" s="234"/>
      <c r="DI137" s="234"/>
      <c r="DJ137" s="234"/>
      <c r="DK137" s="234"/>
      <c r="DL137" s="234"/>
      <c r="DM137" s="235"/>
      <c r="DN137" s="265"/>
      <c r="DO137" s="266"/>
      <c r="DP137" s="267"/>
      <c r="DQ137" s="78"/>
      <c r="DR137" s="233"/>
      <c r="DS137" s="234"/>
      <c r="DT137" s="234"/>
      <c r="DU137" s="234"/>
      <c r="DV137" s="234"/>
      <c r="DW137" s="234"/>
      <c r="DX137" s="234"/>
      <c r="DY137" s="234"/>
      <c r="DZ137" s="234"/>
      <c r="EA137" s="234"/>
      <c r="EB137" s="234"/>
      <c r="EC137" s="234"/>
      <c r="ED137" s="234"/>
      <c r="EE137" s="234"/>
      <c r="EF137" s="234"/>
      <c r="EG137" s="234"/>
      <c r="EH137" s="234"/>
      <c r="EI137" s="235"/>
      <c r="EJ137" s="265"/>
      <c r="EK137" s="266"/>
      <c r="EL137" s="267"/>
      <c r="EM137" s="151"/>
      <c r="EN137" s="24"/>
      <c r="EO137" s="515"/>
      <c r="EP137" s="515"/>
      <c r="EQ137" s="343"/>
      <c r="ER137" s="344"/>
      <c r="ES137" s="344"/>
      <c r="ET137" s="344"/>
      <c r="EU137" s="344"/>
      <c r="EV137" s="344"/>
      <c r="EW137" s="344"/>
      <c r="EX137" s="344"/>
      <c r="EY137" s="344"/>
      <c r="EZ137" s="344"/>
      <c r="FA137" s="344"/>
      <c r="FB137" s="344"/>
      <c r="FC137" s="344"/>
      <c r="FD137" s="344"/>
      <c r="FE137" s="344"/>
      <c r="FF137" s="344"/>
      <c r="FG137" s="344"/>
      <c r="FH137" s="344"/>
      <c r="FI137" s="344"/>
      <c r="FJ137" s="344"/>
      <c r="FK137" s="344"/>
      <c r="FL137" s="344"/>
      <c r="FM137" s="344"/>
      <c r="FN137" s="344"/>
      <c r="FO137" s="344"/>
      <c r="FP137" s="344"/>
      <c r="FQ137" s="344"/>
      <c r="FR137" s="344"/>
      <c r="FS137" s="344"/>
      <c r="FT137" s="344"/>
      <c r="FU137" s="344"/>
      <c r="FV137" s="344"/>
      <c r="FW137" s="344"/>
      <c r="FX137" s="344"/>
      <c r="FY137" s="344"/>
      <c r="FZ137" s="344"/>
      <c r="GA137" s="344"/>
      <c r="GB137" s="344"/>
      <c r="GC137" s="344"/>
      <c r="GD137" s="344"/>
      <c r="GE137" s="344"/>
      <c r="GF137" s="344"/>
      <c r="GG137" s="344"/>
      <c r="GH137" s="344"/>
      <c r="GI137" s="344"/>
      <c r="GJ137" s="344"/>
      <c r="GK137" s="344"/>
      <c r="GL137" s="344"/>
      <c r="GM137" s="344"/>
      <c r="GN137" s="344"/>
      <c r="GO137" s="344"/>
      <c r="GP137" s="344"/>
      <c r="GQ137" s="344"/>
      <c r="GR137" s="344"/>
      <c r="GS137" s="344"/>
      <c r="GT137" s="344"/>
      <c r="GU137" s="344"/>
      <c r="GV137" s="345"/>
      <c r="GW137" s="189"/>
      <c r="GX137" s="519"/>
      <c r="GY137" s="45"/>
    </row>
    <row r="138" spans="4:207" ht="2.4" customHeight="1" x14ac:dyDescent="0.2">
      <c r="D138" s="497"/>
      <c r="E138" s="186"/>
      <c r="F138" s="17"/>
      <c r="G138" s="160"/>
      <c r="H138" s="161"/>
      <c r="I138" s="161"/>
      <c r="J138" s="161"/>
      <c r="K138" s="161"/>
      <c r="L138" s="161"/>
      <c r="M138" s="161"/>
      <c r="N138" s="161"/>
      <c r="O138" s="161"/>
      <c r="P138" s="161"/>
      <c r="Q138" s="165"/>
      <c r="R138" s="161"/>
      <c r="S138" s="151"/>
      <c r="T138" s="151"/>
      <c r="U138" s="151"/>
      <c r="V138" s="160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5"/>
      <c r="AH138" s="151"/>
      <c r="AI138" s="151"/>
      <c r="AJ138" s="151"/>
      <c r="AK138" s="224"/>
      <c r="AL138" s="225"/>
      <c r="AM138" s="225"/>
      <c r="AN138" s="225"/>
      <c r="AO138" s="225"/>
      <c r="AP138" s="225"/>
      <c r="AQ138" s="225"/>
      <c r="AR138" s="225"/>
      <c r="AS138" s="225"/>
      <c r="AT138" s="225"/>
      <c r="AU138" s="225"/>
      <c r="AV138" s="225"/>
      <c r="AW138" s="226"/>
      <c r="AX138" s="151"/>
      <c r="AY138" s="151"/>
      <c r="AZ138" s="152"/>
      <c r="BA138" s="437"/>
      <c r="BB138" s="437"/>
      <c r="BC138" s="91"/>
      <c r="BD138" s="161"/>
      <c r="BE138" s="325"/>
      <c r="BF138" s="326"/>
      <c r="BG138" s="326"/>
      <c r="BH138" s="326"/>
      <c r="BI138" s="326"/>
      <c r="BJ138" s="326"/>
      <c r="BK138" s="326"/>
      <c r="BL138" s="326"/>
      <c r="BM138" s="326"/>
      <c r="BN138" s="326"/>
      <c r="BO138" s="326"/>
      <c r="BP138" s="326"/>
      <c r="BQ138" s="326"/>
      <c r="BR138" s="326"/>
      <c r="BS138" s="326"/>
      <c r="BT138" s="326"/>
      <c r="BU138" s="327"/>
      <c r="BV138" s="349"/>
      <c r="BW138" s="350"/>
      <c r="BX138" s="351"/>
      <c r="BY138" s="78"/>
      <c r="BZ138" s="78"/>
      <c r="CA138" s="233"/>
      <c r="CB138" s="234"/>
      <c r="CC138" s="234"/>
      <c r="CD138" s="234"/>
      <c r="CE138" s="234"/>
      <c r="CF138" s="234"/>
      <c r="CG138" s="234"/>
      <c r="CH138" s="234"/>
      <c r="CI138" s="234"/>
      <c r="CJ138" s="234"/>
      <c r="CK138" s="234"/>
      <c r="CL138" s="234"/>
      <c r="CM138" s="234"/>
      <c r="CN138" s="234"/>
      <c r="CO138" s="234"/>
      <c r="CP138" s="235"/>
      <c r="CQ138" s="349"/>
      <c r="CR138" s="350"/>
      <c r="CS138" s="351"/>
      <c r="CT138" s="2"/>
      <c r="CU138" s="1"/>
      <c r="CV138" s="1"/>
      <c r="CW138" s="151"/>
      <c r="CX138" s="233"/>
      <c r="CY138" s="234"/>
      <c r="CZ138" s="234"/>
      <c r="DA138" s="234"/>
      <c r="DB138" s="234"/>
      <c r="DC138" s="234"/>
      <c r="DD138" s="234"/>
      <c r="DE138" s="234"/>
      <c r="DF138" s="234"/>
      <c r="DG138" s="234"/>
      <c r="DH138" s="234"/>
      <c r="DI138" s="234"/>
      <c r="DJ138" s="234"/>
      <c r="DK138" s="234"/>
      <c r="DL138" s="234"/>
      <c r="DM138" s="235"/>
      <c r="DN138" s="265"/>
      <c r="DO138" s="266"/>
      <c r="DP138" s="267"/>
      <c r="DQ138" s="151"/>
      <c r="DR138" s="233"/>
      <c r="DS138" s="234"/>
      <c r="DT138" s="234"/>
      <c r="DU138" s="234"/>
      <c r="DV138" s="234"/>
      <c r="DW138" s="234"/>
      <c r="DX138" s="234"/>
      <c r="DY138" s="234"/>
      <c r="DZ138" s="234"/>
      <c r="EA138" s="234"/>
      <c r="EB138" s="234"/>
      <c r="EC138" s="234"/>
      <c r="ED138" s="234"/>
      <c r="EE138" s="234"/>
      <c r="EF138" s="234"/>
      <c r="EG138" s="234"/>
      <c r="EH138" s="234"/>
      <c r="EI138" s="235"/>
      <c r="EJ138" s="265"/>
      <c r="EK138" s="266"/>
      <c r="EL138" s="267"/>
      <c r="EM138" s="151"/>
      <c r="EN138" s="24"/>
      <c r="EO138" s="515"/>
      <c r="EP138" s="515"/>
      <c r="EQ138" s="343"/>
      <c r="ER138" s="344"/>
      <c r="ES138" s="344"/>
      <c r="ET138" s="344"/>
      <c r="EU138" s="344"/>
      <c r="EV138" s="344"/>
      <c r="EW138" s="344"/>
      <c r="EX138" s="344"/>
      <c r="EY138" s="344"/>
      <c r="EZ138" s="344"/>
      <c r="FA138" s="344"/>
      <c r="FB138" s="344"/>
      <c r="FC138" s="344"/>
      <c r="FD138" s="344"/>
      <c r="FE138" s="344"/>
      <c r="FF138" s="344"/>
      <c r="FG138" s="344"/>
      <c r="FH138" s="344"/>
      <c r="FI138" s="344"/>
      <c r="FJ138" s="344"/>
      <c r="FK138" s="344"/>
      <c r="FL138" s="344"/>
      <c r="FM138" s="344"/>
      <c r="FN138" s="344"/>
      <c r="FO138" s="344"/>
      <c r="FP138" s="344"/>
      <c r="FQ138" s="344"/>
      <c r="FR138" s="344"/>
      <c r="FS138" s="344"/>
      <c r="FT138" s="344"/>
      <c r="FU138" s="344"/>
      <c r="FV138" s="344"/>
      <c r="FW138" s="344"/>
      <c r="FX138" s="344"/>
      <c r="FY138" s="344"/>
      <c r="FZ138" s="344"/>
      <c r="GA138" s="344"/>
      <c r="GB138" s="344"/>
      <c r="GC138" s="344"/>
      <c r="GD138" s="344"/>
      <c r="GE138" s="344"/>
      <c r="GF138" s="344"/>
      <c r="GG138" s="344"/>
      <c r="GH138" s="344"/>
      <c r="GI138" s="344"/>
      <c r="GJ138" s="344"/>
      <c r="GK138" s="344"/>
      <c r="GL138" s="344"/>
      <c r="GM138" s="344"/>
      <c r="GN138" s="344"/>
      <c r="GO138" s="344"/>
      <c r="GP138" s="344"/>
      <c r="GQ138" s="344"/>
      <c r="GR138" s="344"/>
      <c r="GS138" s="344"/>
      <c r="GT138" s="344"/>
      <c r="GU138" s="344"/>
      <c r="GV138" s="345"/>
      <c r="GW138" s="189"/>
      <c r="GX138" s="519"/>
      <c r="GY138" s="45"/>
    </row>
    <row r="139" spans="4:207" ht="2.4" customHeight="1" x14ac:dyDescent="0.2">
      <c r="D139" s="497"/>
      <c r="E139" s="186"/>
      <c r="F139" s="17"/>
      <c r="G139" s="160"/>
      <c r="H139" s="161"/>
      <c r="I139" s="161"/>
      <c r="J139" s="161"/>
      <c r="K139" s="161"/>
      <c r="L139" s="161"/>
      <c r="M139" s="161"/>
      <c r="N139" s="161"/>
      <c r="O139" s="161"/>
      <c r="P139" s="161"/>
      <c r="Q139" s="165"/>
      <c r="R139" s="161"/>
      <c r="S139" s="151"/>
      <c r="T139" s="151"/>
      <c r="U139" s="151"/>
      <c r="V139" s="160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5"/>
      <c r="AH139" s="151"/>
      <c r="AI139" s="151"/>
      <c r="AJ139" s="151"/>
      <c r="AK139" s="224"/>
      <c r="AL139" s="225"/>
      <c r="AM139" s="225"/>
      <c r="AN139" s="225"/>
      <c r="AO139" s="225"/>
      <c r="AP139" s="225"/>
      <c r="AQ139" s="225"/>
      <c r="AR139" s="225"/>
      <c r="AS139" s="225"/>
      <c r="AT139" s="225"/>
      <c r="AU139" s="225"/>
      <c r="AV139" s="225"/>
      <c r="AW139" s="226"/>
      <c r="AX139" s="151"/>
      <c r="AY139" s="151"/>
      <c r="AZ139" s="152"/>
      <c r="BA139" s="437"/>
      <c r="BB139" s="437"/>
      <c r="BC139" s="91"/>
      <c r="BD139" s="161"/>
      <c r="BE139" s="325"/>
      <c r="BF139" s="326"/>
      <c r="BG139" s="326"/>
      <c r="BH139" s="326"/>
      <c r="BI139" s="326"/>
      <c r="BJ139" s="326"/>
      <c r="BK139" s="326"/>
      <c r="BL139" s="326"/>
      <c r="BM139" s="326"/>
      <c r="BN139" s="326"/>
      <c r="BO139" s="326"/>
      <c r="BP139" s="326"/>
      <c r="BQ139" s="326"/>
      <c r="BR139" s="326"/>
      <c r="BS139" s="326"/>
      <c r="BT139" s="326"/>
      <c r="BU139" s="327"/>
      <c r="BV139" s="349"/>
      <c r="BW139" s="350"/>
      <c r="BX139" s="351"/>
      <c r="BY139" s="161"/>
      <c r="BZ139" s="161"/>
      <c r="CA139" s="233"/>
      <c r="CB139" s="234"/>
      <c r="CC139" s="234"/>
      <c r="CD139" s="234"/>
      <c r="CE139" s="234"/>
      <c r="CF139" s="234"/>
      <c r="CG139" s="234"/>
      <c r="CH139" s="234"/>
      <c r="CI139" s="234"/>
      <c r="CJ139" s="234"/>
      <c r="CK139" s="234"/>
      <c r="CL139" s="234"/>
      <c r="CM139" s="234"/>
      <c r="CN139" s="234"/>
      <c r="CO139" s="234"/>
      <c r="CP139" s="235"/>
      <c r="CQ139" s="349"/>
      <c r="CR139" s="350"/>
      <c r="CS139" s="351"/>
      <c r="CT139" s="2"/>
      <c r="CU139" s="1"/>
      <c r="CV139" s="1"/>
      <c r="CW139" s="151"/>
      <c r="CX139" s="233"/>
      <c r="CY139" s="234"/>
      <c r="CZ139" s="234"/>
      <c r="DA139" s="234"/>
      <c r="DB139" s="234"/>
      <c r="DC139" s="234"/>
      <c r="DD139" s="234"/>
      <c r="DE139" s="234"/>
      <c r="DF139" s="234"/>
      <c r="DG139" s="234"/>
      <c r="DH139" s="234"/>
      <c r="DI139" s="234"/>
      <c r="DJ139" s="234"/>
      <c r="DK139" s="234"/>
      <c r="DL139" s="234"/>
      <c r="DM139" s="235"/>
      <c r="DN139" s="265"/>
      <c r="DO139" s="266"/>
      <c r="DP139" s="267"/>
      <c r="DQ139" s="151"/>
      <c r="DR139" s="233"/>
      <c r="DS139" s="234"/>
      <c r="DT139" s="234"/>
      <c r="DU139" s="234"/>
      <c r="DV139" s="234"/>
      <c r="DW139" s="234"/>
      <c r="DX139" s="234"/>
      <c r="DY139" s="234"/>
      <c r="DZ139" s="234"/>
      <c r="EA139" s="234"/>
      <c r="EB139" s="234"/>
      <c r="EC139" s="234"/>
      <c r="ED139" s="234"/>
      <c r="EE139" s="234"/>
      <c r="EF139" s="234"/>
      <c r="EG139" s="234"/>
      <c r="EH139" s="234"/>
      <c r="EI139" s="235"/>
      <c r="EJ139" s="265"/>
      <c r="EK139" s="266"/>
      <c r="EL139" s="267"/>
      <c r="EM139" s="151"/>
      <c r="EN139" s="24"/>
      <c r="EO139" s="515"/>
      <c r="EP139" s="515"/>
      <c r="EQ139" s="161"/>
      <c r="ER139" s="161"/>
      <c r="ES139" s="161"/>
      <c r="ET139" s="161"/>
      <c r="EU139" s="161"/>
      <c r="EV139" s="161"/>
      <c r="EW139" s="161"/>
      <c r="EX139" s="161"/>
      <c r="EY139" s="161"/>
      <c r="EZ139" s="161"/>
      <c r="FA139" s="161"/>
      <c r="FB139" s="161"/>
      <c r="FC139" s="161"/>
      <c r="FD139" s="161"/>
      <c r="FE139" s="161"/>
      <c r="FF139" s="161"/>
      <c r="FG139" s="161"/>
      <c r="FH139" s="161"/>
      <c r="FI139" s="161"/>
      <c r="FJ139" s="161"/>
      <c r="FK139" s="161"/>
      <c r="FL139" s="161"/>
      <c r="FM139" s="161"/>
      <c r="FN139" s="161"/>
      <c r="FO139" s="161"/>
      <c r="FP139" s="161"/>
      <c r="FQ139" s="161"/>
      <c r="FR139" s="161"/>
      <c r="FS139" s="161"/>
      <c r="FT139" s="161"/>
      <c r="FU139" s="161"/>
      <c r="FV139" s="161"/>
      <c r="FW139" s="161"/>
      <c r="FX139" s="161"/>
      <c r="FY139" s="161"/>
      <c r="FZ139" s="161"/>
      <c r="GA139" s="161"/>
      <c r="GB139" s="161"/>
      <c r="GC139" s="161"/>
      <c r="GD139" s="161"/>
      <c r="GE139" s="161"/>
      <c r="GF139" s="161"/>
      <c r="GG139" s="161"/>
      <c r="GH139" s="161"/>
      <c r="GI139" s="161"/>
      <c r="GJ139" s="161"/>
      <c r="GK139" s="161"/>
      <c r="GL139" s="161"/>
      <c r="GM139" s="161"/>
      <c r="GN139" s="161"/>
      <c r="GO139" s="161"/>
      <c r="GP139" s="161"/>
      <c r="GQ139" s="161"/>
      <c r="GR139" s="161"/>
      <c r="GS139" s="161"/>
      <c r="GT139" s="161"/>
      <c r="GU139" s="161"/>
      <c r="GV139" s="161"/>
      <c r="GW139" s="189"/>
      <c r="GX139" s="519"/>
      <c r="GY139" s="45"/>
    </row>
    <row r="140" spans="4:207" ht="2.4" customHeight="1" x14ac:dyDescent="0.2">
      <c r="D140" s="497"/>
      <c r="E140" s="186"/>
      <c r="F140" s="17"/>
      <c r="G140" s="160"/>
      <c r="H140" s="161"/>
      <c r="I140" s="161"/>
      <c r="J140" s="161"/>
      <c r="K140" s="161"/>
      <c r="L140" s="161"/>
      <c r="M140" s="161"/>
      <c r="N140" s="161"/>
      <c r="O140" s="161"/>
      <c r="P140" s="161"/>
      <c r="Q140" s="165"/>
      <c r="R140" s="161"/>
      <c r="S140" s="151"/>
      <c r="T140" s="151"/>
      <c r="U140" s="151"/>
      <c r="V140" s="160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5"/>
      <c r="AH140" s="151"/>
      <c r="AI140" s="151"/>
      <c r="AJ140" s="151"/>
      <c r="AK140" s="224"/>
      <c r="AL140" s="225"/>
      <c r="AM140" s="225"/>
      <c r="AN140" s="225"/>
      <c r="AO140" s="225"/>
      <c r="AP140" s="225"/>
      <c r="AQ140" s="225"/>
      <c r="AR140" s="225"/>
      <c r="AS140" s="225"/>
      <c r="AT140" s="225"/>
      <c r="AU140" s="225"/>
      <c r="AV140" s="225"/>
      <c r="AW140" s="226"/>
      <c r="AX140" s="151"/>
      <c r="AY140" s="151"/>
      <c r="AZ140" s="152"/>
      <c r="BA140" s="437"/>
      <c r="BB140" s="437"/>
      <c r="BC140" s="91"/>
      <c r="BD140" s="161"/>
      <c r="BE140" s="325"/>
      <c r="BF140" s="326"/>
      <c r="BG140" s="326"/>
      <c r="BH140" s="326"/>
      <c r="BI140" s="326"/>
      <c r="BJ140" s="326"/>
      <c r="BK140" s="326"/>
      <c r="BL140" s="326"/>
      <c r="BM140" s="326"/>
      <c r="BN140" s="326"/>
      <c r="BO140" s="326"/>
      <c r="BP140" s="326"/>
      <c r="BQ140" s="326"/>
      <c r="BR140" s="326"/>
      <c r="BS140" s="326"/>
      <c r="BT140" s="326"/>
      <c r="BU140" s="327"/>
      <c r="BV140" s="349"/>
      <c r="BW140" s="350"/>
      <c r="BX140" s="351"/>
      <c r="BY140" s="161"/>
      <c r="BZ140" s="161"/>
      <c r="CA140" s="233"/>
      <c r="CB140" s="234"/>
      <c r="CC140" s="234"/>
      <c r="CD140" s="234"/>
      <c r="CE140" s="234"/>
      <c r="CF140" s="234"/>
      <c r="CG140" s="234"/>
      <c r="CH140" s="234"/>
      <c r="CI140" s="234"/>
      <c r="CJ140" s="234"/>
      <c r="CK140" s="234"/>
      <c r="CL140" s="234"/>
      <c r="CM140" s="234"/>
      <c r="CN140" s="234"/>
      <c r="CO140" s="234"/>
      <c r="CP140" s="235"/>
      <c r="CQ140" s="349"/>
      <c r="CR140" s="350"/>
      <c r="CS140" s="351"/>
      <c r="CT140" s="2"/>
      <c r="CU140" s="1"/>
      <c r="CV140" s="1"/>
      <c r="CW140" s="151"/>
      <c r="CX140" s="236"/>
      <c r="CY140" s="237"/>
      <c r="CZ140" s="237"/>
      <c r="DA140" s="237"/>
      <c r="DB140" s="237"/>
      <c r="DC140" s="237"/>
      <c r="DD140" s="237"/>
      <c r="DE140" s="237"/>
      <c r="DF140" s="237"/>
      <c r="DG140" s="237"/>
      <c r="DH140" s="237"/>
      <c r="DI140" s="237"/>
      <c r="DJ140" s="237"/>
      <c r="DK140" s="237"/>
      <c r="DL140" s="237"/>
      <c r="DM140" s="238"/>
      <c r="DN140" s="268"/>
      <c r="DO140" s="269"/>
      <c r="DP140" s="270"/>
      <c r="DQ140" s="151"/>
      <c r="DR140" s="236"/>
      <c r="DS140" s="237"/>
      <c r="DT140" s="237"/>
      <c r="DU140" s="237"/>
      <c r="DV140" s="237"/>
      <c r="DW140" s="237"/>
      <c r="DX140" s="237"/>
      <c r="DY140" s="237"/>
      <c r="DZ140" s="237"/>
      <c r="EA140" s="237"/>
      <c r="EB140" s="237"/>
      <c r="EC140" s="237"/>
      <c r="ED140" s="237"/>
      <c r="EE140" s="237"/>
      <c r="EF140" s="237"/>
      <c r="EG140" s="237"/>
      <c r="EH140" s="237"/>
      <c r="EI140" s="238"/>
      <c r="EJ140" s="268"/>
      <c r="EK140" s="269"/>
      <c r="EL140" s="270"/>
      <c r="EM140" s="151"/>
      <c r="EN140" s="24"/>
      <c r="EO140" s="515"/>
      <c r="EP140" s="515"/>
      <c r="EQ140" s="161"/>
      <c r="ER140" s="161"/>
      <c r="ES140" s="221" t="s">
        <v>190</v>
      </c>
      <c r="ET140" s="222"/>
      <c r="EU140" s="222"/>
      <c r="EV140" s="222"/>
      <c r="EW140" s="222"/>
      <c r="EX140" s="222"/>
      <c r="EY140" s="222"/>
      <c r="EZ140" s="222"/>
      <c r="FA140" s="222"/>
      <c r="FB140" s="222"/>
      <c r="FC140" s="222"/>
      <c r="FD140" s="223"/>
      <c r="FE140" s="221"/>
      <c r="FF140" s="223"/>
      <c r="FG140" s="161"/>
      <c r="FH140" s="161"/>
      <c r="FI140" s="221" t="s">
        <v>191</v>
      </c>
      <c r="FJ140" s="222"/>
      <c r="FK140" s="222"/>
      <c r="FL140" s="222"/>
      <c r="FM140" s="222"/>
      <c r="FN140" s="222"/>
      <c r="FO140" s="222"/>
      <c r="FP140" s="222"/>
      <c r="FQ140" s="222"/>
      <c r="FR140" s="222"/>
      <c r="FS140" s="222"/>
      <c r="FT140" s="222"/>
      <c r="FU140" s="222"/>
      <c r="FV140" s="223"/>
      <c r="FW140" s="221"/>
      <c r="FX140" s="222"/>
      <c r="FY140" s="223"/>
      <c r="FZ140" s="161"/>
      <c r="GA140" s="221" t="s">
        <v>192</v>
      </c>
      <c r="GB140" s="222"/>
      <c r="GC140" s="222"/>
      <c r="GD140" s="222"/>
      <c r="GE140" s="222"/>
      <c r="GF140" s="222"/>
      <c r="GG140" s="222"/>
      <c r="GH140" s="222"/>
      <c r="GI140" s="222"/>
      <c r="GJ140" s="222"/>
      <c r="GK140" s="222"/>
      <c r="GL140" s="222"/>
      <c r="GM140" s="222"/>
      <c r="GN140" s="222"/>
      <c r="GO140" s="222"/>
      <c r="GP140" s="223"/>
      <c r="GQ140" s="221"/>
      <c r="GR140" s="222"/>
      <c r="GS140" s="223"/>
      <c r="GT140" s="161"/>
      <c r="GU140" s="161"/>
      <c r="GV140" s="161"/>
      <c r="GW140" s="189"/>
      <c r="GX140" s="519"/>
      <c r="GY140" s="45"/>
    </row>
    <row r="141" spans="4:207" ht="2.4" customHeight="1" x14ac:dyDescent="0.2">
      <c r="D141" s="497"/>
      <c r="E141" s="186"/>
      <c r="F141" s="17"/>
      <c r="G141" s="160"/>
      <c r="H141" s="161"/>
      <c r="I141" s="161"/>
      <c r="J141" s="161"/>
      <c r="K141" s="161"/>
      <c r="L141" s="161"/>
      <c r="M141" s="161"/>
      <c r="N141" s="161"/>
      <c r="O141" s="161"/>
      <c r="P141" s="161"/>
      <c r="Q141" s="165"/>
      <c r="R141" s="161"/>
      <c r="S141" s="151"/>
      <c r="T141" s="151"/>
      <c r="U141" s="151"/>
      <c r="V141" s="160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5"/>
      <c r="AH141" s="151"/>
      <c r="AI141" s="151"/>
      <c r="AJ141" s="151"/>
      <c r="AK141" s="224"/>
      <c r="AL141" s="225"/>
      <c r="AM141" s="225"/>
      <c r="AN141" s="225"/>
      <c r="AO141" s="225"/>
      <c r="AP141" s="225"/>
      <c r="AQ141" s="225"/>
      <c r="AR141" s="225"/>
      <c r="AS141" s="225"/>
      <c r="AT141" s="225"/>
      <c r="AU141" s="225"/>
      <c r="AV141" s="225"/>
      <c r="AW141" s="226"/>
      <c r="AX141" s="151"/>
      <c r="AY141" s="151"/>
      <c r="AZ141" s="152"/>
      <c r="BA141" s="437"/>
      <c r="BB141" s="437"/>
      <c r="BC141" s="91"/>
      <c r="BD141" s="161"/>
      <c r="BE141" s="325"/>
      <c r="BF141" s="326"/>
      <c r="BG141" s="326"/>
      <c r="BH141" s="326"/>
      <c r="BI141" s="326"/>
      <c r="BJ141" s="326"/>
      <c r="BK141" s="326"/>
      <c r="BL141" s="326"/>
      <c r="BM141" s="326"/>
      <c r="BN141" s="326"/>
      <c r="BO141" s="326"/>
      <c r="BP141" s="326"/>
      <c r="BQ141" s="326"/>
      <c r="BR141" s="326"/>
      <c r="BS141" s="326"/>
      <c r="BT141" s="326"/>
      <c r="BU141" s="327"/>
      <c r="BV141" s="349"/>
      <c r="BW141" s="350"/>
      <c r="BX141" s="351"/>
      <c r="BY141" s="161"/>
      <c r="BZ141" s="161"/>
      <c r="CA141" s="233"/>
      <c r="CB141" s="234"/>
      <c r="CC141" s="234"/>
      <c r="CD141" s="234"/>
      <c r="CE141" s="234"/>
      <c r="CF141" s="234"/>
      <c r="CG141" s="234"/>
      <c r="CH141" s="234"/>
      <c r="CI141" s="234"/>
      <c r="CJ141" s="234"/>
      <c r="CK141" s="234"/>
      <c r="CL141" s="234"/>
      <c r="CM141" s="234"/>
      <c r="CN141" s="234"/>
      <c r="CO141" s="234"/>
      <c r="CP141" s="235"/>
      <c r="CQ141" s="349"/>
      <c r="CR141" s="350"/>
      <c r="CS141" s="351"/>
      <c r="CT141" s="2"/>
      <c r="CU141" s="1"/>
      <c r="CV141" s="1"/>
      <c r="CW141" s="151"/>
      <c r="CX141" s="230" t="s">
        <v>193</v>
      </c>
      <c r="CY141" s="231"/>
      <c r="CZ141" s="231"/>
      <c r="DA141" s="231"/>
      <c r="DB141" s="231"/>
      <c r="DC141" s="231"/>
      <c r="DD141" s="231"/>
      <c r="DE141" s="231"/>
      <c r="DF141" s="231"/>
      <c r="DG141" s="231"/>
      <c r="DH141" s="231"/>
      <c r="DI141" s="231"/>
      <c r="DJ141" s="231"/>
      <c r="DK141" s="231"/>
      <c r="DL141" s="231"/>
      <c r="DM141" s="232"/>
      <c r="DN141" s="262"/>
      <c r="DO141" s="263"/>
      <c r="DP141" s="264"/>
      <c r="DQ141" s="78"/>
      <c r="DR141" s="230" t="s">
        <v>194</v>
      </c>
      <c r="DS141" s="231"/>
      <c r="DT141" s="231"/>
      <c r="DU141" s="231"/>
      <c r="DV141" s="231"/>
      <c r="DW141" s="231"/>
      <c r="DX141" s="231"/>
      <c r="DY141" s="231"/>
      <c r="DZ141" s="231"/>
      <c r="EA141" s="231"/>
      <c r="EB141" s="231"/>
      <c r="EC141" s="231"/>
      <c r="ED141" s="231"/>
      <c r="EE141" s="231"/>
      <c r="EF141" s="231"/>
      <c r="EG141" s="231"/>
      <c r="EH141" s="231"/>
      <c r="EI141" s="232"/>
      <c r="EJ141" s="262"/>
      <c r="EK141" s="263"/>
      <c r="EL141" s="264"/>
      <c r="EM141" s="151"/>
      <c r="EN141" s="24"/>
      <c r="EO141" s="515"/>
      <c r="EP141" s="515"/>
      <c r="EQ141" s="161"/>
      <c r="ER141" s="161"/>
      <c r="ES141" s="224"/>
      <c r="ET141" s="225"/>
      <c r="EU141" s="225"/>
      <c r="EV141" s="225"/>
      <c r="EW141" s="225"/>
      <c r="EX141" s="225"/>
      <c r="EY141" s="225"/>
      <c r="EZ141" s="225"/>
      <c r="FA141" s="225"/>
      <c r="FB141" s="225"/>
      <c r="FC141" s="225"/>
      <c r="FD141" s="226"/>
      <c r="FE141" s="224"/>
      <c r="FF141" s="226"/>
      <c r="FG141" s="161"/>
      <c r="FH141" s="161"/>
      <c r="FI141" s="224"/>
      <c r="FJ141" s="225"/>
      <c r="FK141" s="225"/>
      <c r="FL141" s="225"/>
      <c r="FM141" s="225"/>
      <c r="FN141" s="225"/>
      <c r="FO141" s="225"/>
      <c r="FP141" s="225"/>
      <c r="FQ141" s="225"/>
      <c r="FR141" s="225"/>
      <c r="FS141" s="225"/>
      <c r="FT141" s="225"/>
      <c r="FU141" s="225"/>
      <c r="FV141" s="226"/>
      <c r="FW141" s="224"/>
      <c r="FX141" s="225"/>
      <c r="FY141" s="226"/>
      <c r="FZ141" s="161"/>
      <c r="GA141" s="224"/>
      <c r="GB141" s="225"/>
      <c r="GC141" s="225"/>
      <c r="GD141" s="225"/>
      <c r="GE141" s="225"/>
      <c r="GF141" s="225"/>
      <c r="GG141" s="225"/>
      <c r="GH141" s="225"/>
      <c r="GI141" s="225"/>
      <c r="GJ141" s="225"/>
      <c r="GK141" s="225"/>
      <c r="GL141" s="225"/>
      <c r="GM141" s="225"/>
      <c r="GN141" s="225"/>
      <c r="GO141" s="225"/>
      <c r="GP141" s="226"/>
      <c r="GQ141" s="224"/>
      <c r="GR141" s="225"/>
      <c r="GS141" s="226"/>
      <c r="GT141" s="161"/>
      <c r="GU141" s="161"/>
      <c r="GV141" s="161"/>
      <c r="GW141" s="189"/>
      <c r="GX141" s="519"/>
      <c r="GY141" s="45"/>
    </row>
    <row r="142" spans="4:207" ht="2.4" customHeight="1" x14ac:dyDescent="0.2">
      <c r="D142" s="497"/>
      <c r="E142" s="186"/>
      <c r="F142" s="17"/>
      <c r="G142" s="162"/>
      <c r="H142" s="163"/>
      <c r="I142" s="163"/>
      <c r="J142" s="163"/>
      <c r="K142" s="163"/>
      <c r="L142" s="163"/>
      <c r="M142" s="163"/>
      <c r="N142" s="163"/>
      <c r="O142" s="163"/>
      <c r="P142" s="163"/>
      <c r="Q142" s="166"/>
      <c r="R142" s="161"/>
      <c r="S142" s="151"/>
      <c r="T142" s="151"/>
      <c r="U142" s="151"/>
      <c r="V142" s="162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6"/>
      <c r="AH142" s="151"/>
      <c r="AI142" s="151"/>
      <c r="AJ142" s="151"/>
      <c r="AK142" s="227"/>
      <c r="AL142" s="228"/>
      <c r="AM142" s="228"/>
      <c r="AN142" s="228"/>
      <c r="AO142" s="228"/>
      <c r="AP142" s="228"/>
      <c r="AQ142" s="228"/>
      <c r="AR142" s="228"/>
      <c r="AS142" s="228"/>
      <c r="AT142" s="228"/>
      <c r="AU142" s="228"/>
      <c r="AV142" s="228"/>
      <c r="AW142" s="229"/>
      <c r="AX142" s="151"/>
      <c r="AY142" s="151"/>
      <c r="AZ142" s="152"/>
      <c r="BA142" s="437"/>
      <c r="BB142" s="437"/>
      <c r="BC142" s="91"/>
      <c r="BD142" s="161"/>
      <c r="BE142" s="328"/>
      <c r="BF142" s="329"/>
      <c r="BG142" s="329"/>
      <c r="BH142" s="329"/>
      <c r="BI142" s="329"/>
      <c r="BJ142" s="329"/>
      <c r="BK142" s="329"/>
      <c r="BL142" s="329"/>
      <c r="BM142" s="329"/>
      <c r="BN142" s="329"/>
      <c r="BO142" s="329"/>
      <c r="BP142" s="329"/>
      <c r="BQ142" s="329"/>
      <c r="BR142" s="329"/>
      <c r="BS142" s="329"/>
      <c r="BT142" s="329"/>
      <c r="BU142" s="330"/>
      <c r="BV142" s="352"/>
      <c r="BW142" s="353"/>
      <c r="BX142" s="354"/>
      <c r="BY142" s="161"/>
      <c r="BZ142" s="161"/>
      <c r="CA142" s="236"/>
      <c r="CB142" s="237"/>
      <c r="CC142" s="237"/>
      <c r="CD142" s="237"/>
      <c r="CE142" s="237"/>
      <c r="CF142" s="237"/>
      <c r="CG142" s="237"/>
      <c r="CH142" s="237"/>
      <c r="CI142" s="237"/>
      <c r="CJ142" s="237"/>
      <c r="CK142" s="237"/>
      <c r="CL142" s="237"/>
      <c r="CM142" s="237"/>
      <c r="CN142" s="237"/>
      <c r="CO142" s="237"/>
      <c r="CP142" s="238"/>
      <c r="CQ142" s="352"/>
      <c r="CR142" s="353"/>
      <c r="CS142" s="354"/>
      <c r="CT142" s="2"/>
      <c r="CU142" s="1"/>
      <c r="CV142" s="1"/>
      <c r="CW142" s="151"/>
      <c r="CX142" s="233"/>
      <c r="CY142" s="234"/>
      <c r="CZ142" s="234"/>
      <c r="DA142" s="234"/>
      <c r="DB142" s="234"/>
      <c r="DC142" s="234"/>
      <c r="DD142" s="234"/>
      <c r="DE142" s="234"/>
      <c r="DF142" s="234"/>
      <c r="DG142" s="234"/>
      <c r="DH142" s="234"/>
      <c r="DI142" s="234"/>
      <c r="DJ142" s="234"/>
      <c r="DK142" s="234"/>
      <c r="DL142" s="234"/>
      <c r="DM142" s="235"/>
      <c r="DN142" s="265"/>
      <c r="DO142" s="266"/>
      <c r="DP142" s="267"/>
      <c r="DQ142" s="78"/>
      <c r="DR142" s="233"/>
      <c r="DS142" s="234"/>
      <c r="DT142" s="234"/>
      <c r="DU142" s="234"/>
      <c r="DV142" s="234"/>
      <c r="DW142" s="234"/>
      <c r="DX142" s="234"/>
      <c r="DY142" s="234"/>
      <c r="DZ142" s="234"/>
      <c r="EA142" s="234"/>
      <c r="EB142" s="234"/>
      <c r="EC142" s="234"/>
      <c r="ED142" s="234"/>
      <c r="EE142" s="234"/>
      <c r="EF142" s="234"/>
      <c r="EG142" s="234"/>
      <c r="EH142" s="234"/>
      <c r="EI142" s="235"/>
      <c r="EJ142" s="265"/>
      <c r="EK142" s="266"/>
      <c r="EL142" s="267"/>
      <c r="EM142" s="151"/>
      <c r="EN142" s="24"/>
      <c r="EO142" s="515"/>
      <c r="EP142" s="515"/>
      <c r="EQ142" s="161"/>
      <c r="ER142" s="161"/>
      <c r="ES142" s="224"/>
      <c r="ET142" s="225"/>
      <c r="EU142" s="225"/>
      <c r="EV142" s="225"/>
      <c r="EW142" s="225"/>
      <c r="EX142" s="225"/>
      <c r="EY142" s="225"/>
      <c r="EZ142" s="225"/>
      <c r="FA142" s="225"/>
      <c r="FB142" s="225"/>
      <c r="FC142" s="225"/>
      <c r="FD142" s="226"/>
      <c r="FE142" s="224"/>
      <c r="FF142" s="226"/>
      <c r="FG142" s="161"/>
      <c r="FH142" s="161"/>
      <c r="FI142" s="224"/>
      <c r="FJ142" s="225"/>
      <c r="FK142" s="225"/>
      <c r="FL142" s="225"/>
      <c r="FM142" s="225"/>
      <c r="FN142" s="225"/>
      <c r="FO142" s="225"/>
      <c r="FP142" s="225"/>
      <c r="FQ142" s="225"/>
      <c r="FR142" s="225"/>
      <c r="FS142" s="225"/>
      <c r="FT142" s="225"/>
      <c r="FU142" s="225"/>
      <c r="FV142" s="226"/>
      <c r="FW142" s="224"/>
      <c r="FX142" s="225"/>
      <c r="FY142" s="226"/>
      <c r="FZ142" s="161"/>
      <c r="GA142" s="224"/>
      <c r="GB142" s="225"/>
      <c r="GC142" s="225"/>
      <c r="GD142" s="225"/>
      <c r="GE142" s="225"/>
      <c r="GF142" s="225"/>
      <c r="GG142" s="225"/>
      <c r="GH142" s="225"/>
      <c r="GI142" s="225"/>
      <c r="GJ142" s="225"/>
      <c r="GK142" s="225"/>
      <c r="GL142" s="225"/>
      <c r="GM142" s="225"/>
      <c r="GN142" s="225"/>
      <c r="GO142" s="225"/>
      <c r="GP142" s="226"/>
      <c r="GQ142" s="224"/>
      <c r="GR142" s="225"/>
      <c r="GS142" s="226"/>
      <c r="GT142" s="161"/>
      <c r="GU142" s="161"/>
      <c r="GV142" s="161"/>
      <c r="GW142" s="189"/>
      <c r="GX142" s="519"/>
      <c r="GY142" s="45"/>
    </row>
    <row r="143" spans="4:207" ht="2.4" customHeight="1" x14ac:dyDescent="0.2">
      <c r="D143" s="497"/>
      <c r="E143" s="186"/>
      <c r="F143" s="17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51"/>
      <c r="T143" s="151"/>
      <c r="U143" s="151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  <c r="AH143" s="151"/>
      <c r="AI143" s="151"/>
      <c r="AJ143" s="151"/>
      <c r="AK143" s="249" t="s">
        <v>195</v>
      </c>
      <c r="AL143" s="250"/>
      <c r="AM143" s="250"/>
      <c r="AN143" s="250"/>
      <c r="AO143" s="251"/>
      <c r="AP143" s="221">
        <v>5</v>
      </c>
      <c r="AQ143" s="223"/>
      <c r="AR143" s="249" t="s">
        <v>196</v>
      </c>
      <c r="AS143" s="250"/>
      <c r="AT143" s="250"/>
      <c r="AU143" s="250"/>
      <c r="AV143" s="250"/>
      <c r="AW143" s="251"/>
      <c r="AX143" s="224"/>
      <c r="AY143" s="226"/>
      <c r="AZ143" s="152"/>
      <c r="BA143" s="437"/>
      <c r="BB143" s="437"/>
      <c r="BC143" s="91"/>
      <c r="BD143" s="285" t="s">
        <v>197</v>
      </c>
      <c r="BE143" s="285"/>
      <c r="BF143" s="285"/>
      <c r="BG143" s="285"/>
      <c r="BH143" s="285"/>
      <c r="BI143" s="285"/>
      <c r="BJ143" s="285"/>
      <c r="BK143" s="285"/>
      <c r="BL143" s="285"/>
      <c r="BM143" s="285"/>
      <c r="BN143" s="285"/>
      <c r="BO143" s="285"/>
      <c r="BP143" s="285"/>
      <c r="BQ143" s="285"/>
      <c r="BR143" s="285"/>
      <c r="BS143" s="285"/>
      <c r="BT143" s="285"/>
      <c r="BU143" s="285"/>
      <c r="BV143" s="285"/>
      <c r="BW143" s="285"/>
      <c r="BX143" s="285"/>
      <c r="BY143" s="285"/>
      <c r="BZ143" s="285"/>
      <c r="CA143" s="285"/>
      <c r="CB143" s="285"/>
      <c r="CC143" s="285"/>
      <c r="CD143" s="285"/>
      <c r="CE143" s="285"/>
      <c r="CF143" s="285"/>
      <c r="CG143" s="285"/>
      <c r="CH143" s="285"/>
      <c r="CI143" s="285"/>
      <c r="CJ143" s="285"/>
      <c r="CK143" s="285"/>
      <c r="CL143" s="285"/>
      <c r="CM143" s="285"/>
      <c r="CN143" s="285"/>
      <c r="CO143" s="285"/>
      <c r="CP143" s="285"/>
      <c r="CQ143" s="285"/>
      <c r="CR143" s="285"/>
      <c r="CS143" s="285"/>
      <c r="CT143" s="285"/>
      <c r="CU143" s="1"/>
      <c r="CV143" s="1"/>
      <c r="CW143" s="78"/>
      <c r="CX143" s="233"/>
      <c r="CY143" s="234"/>
      <c r="CZ143" s="234"/>
      <c r="DA143" s="234"/>
      <c r="DB143" s="234"/>
      <c r="DC143" s="234"/>
      <c r="DD143" s="234"/>
      <c r="DE143" s="234"/>
      <c r="DF143" s="234"/>
      <c r="DG143" s="234"/>
      <c r="DH143" s="234"/>
      <c r="DI143" s="234"/>
      <c r="DJ143" s="234"/>
      <c r="DK143" s="234"/>
      <c r="DL143" s="234"/>
      <c r="DM143" s="235"/>
      <c r="DN143" s="265"/>
      <c r="DO143" s="266"/>
      <c r="DP143" s="267"/>
      <c r="DQ143" s="151"/>
      <c r="DR143" s="233"/>
      <c r="DS143" s="234"/>
      <c r="DT143" s="234"/>
      <c r="DU143" s="234"/>
      <c r="DV143" s="234"/>
      <c r="DW143" s="234"/>
      <c r="DX143" s="234"/>
      <c r="DY143" s="234"/>
      <c r="DZ143" s="234"/>
      <c r="EA143" s="234"/>
      <c r="EB143" s="234"/>
      <c r="EC143" s="234"/>
      <c r="ED143" s="234"/>
      <c r="EE143" s="234"/>
      <c r="EF143" s="234"/>
      <c r="EG143" s="234"/>
      <c r="EH143" s="234"/>
      <c r="EI143" s="235"/>
      <c r="EJ143" s="265"/>
      <c r="EK143" s="266"/>
      <c r="EL143" s="267"/>
      <c r="EM143" s="78"/>
      <c r="EN143" s="24"/>
      <c r="EO143" s="515"/>
      <c r="EP143" s="515"/>
      <c r="EQ143" s="161"/>
      <c r="ER143" s="161"/>
      <c r="ES143" s="227"/>
      <c r="ET143" s="228"/>
      <c r="EU143" s="228"/>
      <c r="EV143" s="228"/>
      <c r="EW143" s="228"/>
      <c r="EX143" s="228"/>
      <c r="EY143" s="228"/>
      <c r="EZ143" s="228"/>
      <c r="FA143" s="228"/>
      <c r="FB143" s="228"/>
      <c r="FC143" s="228"/>
      <c r="FD143" s="229"/>
      <c r="FE143" s="227"/>
      <c r="FF143" s="229"/>
      <c r="FG143" s="161"/>
      <c r="FH143" s="161"/>
      <c r="FI143" s="227"/>
      <c r="FJ143" s="228"/>
      <c r="FK143" s="228"/>
      <c r="FL143" s="228"/>
      <c r="FM143" s="228"/>
      <c r="FN143" s="228"/>
      <c r="FO143" s="228"/>
      <c r="FP143" s="228"/>
      <c r="FQ143" s="228"/>
      <c r="FR143" s="228"/>
      <c r="FS143" s="228"/>
      <c r="FT143" s="228"/>
      <c r="FU143" s="228"/>
      <c r="FV143" s="229"/>
      <c r="FW143" s="227"/>
      <c r="FX143" s="228"/>
      <c r="FY143" s="229"/>
      <c r="FZ143" s="161"/>
      <c r="GA143" s="227"/>
      <c r="GB143" s="228"/>
      <c r="GC143" s="228"/>
      <c r="GD143" s="228"/>
      <c r="GE143" s="228"/>
      <c r="GF143" s="228"/>
      <c r="GG143" s="228"/>
      <c r="GH143" s="228"/>
      <c r="GI143" s="228"/>
      <c r="GJ143" s="228"/>
      <c r="GK143" s="228"/>
      <c r="GL143" s="228"/>
      <c r="GM143" s="228"/>
      <c r="GN143" s="228"/>
      <c r="GO143" s="228"/>
      <c r="GP143" s="229"/>
      <c r="GQ143" s="227"/>
      <c r="GR143" s="228"/>
      <c r="GS143" s="229"/>
      <c r="GT143" s="161"/>
      <c r="GU143" s="161"/>
      <c r="GV143" s="161"/>
      <c r="GW143" s="189"/>
      <c r="GX143" s="519"/>
      <c r="GY143" s="45"/>
    </row>
    <row r="144" spans="4:207" ht="2.4" customHeight="1" x14ac:dyDescent="0.2">
      <c r="D144" s="497"/>
      <c r="E144" s="186"/>
      <c r="F144" s="17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252"/>
      <c r="AL144" s="253"/>
      <c r="AM144" s="253"/>
      <c r="AN144" s="253"/>
      <c r="AO144" s="254"/>
      <c r="AP144" s="224"/>
      <c r="AQ144" s="226"/>
      <c r="AR144" s="252"/>
      <c r="AS144" s="253"/>
      <c r="AT144" s="253"/>
      <c r="AU144" s="253"/>
      <c r="AV144" s="253"/>
      <c r="AW144" s="254"/>
      <c r="AX144" s="224"/>
      <c r="AY144" s="226"/>
      <c r="AZ144" s="100"/>
      <c r="BA144" s="437"/>
      <c r="BB144" s="437"/>
      <c r="BC144" s="91"/>
      <c r="BD144" s="285"/>
      <c r="BE144" s="285"/>
      <c r="BF144" s="285"/>
      <c r="BG144" s="285"/>
      <c r="BH144" s="285"/>
      <c r="BI144" s="285"/>
      <c r="BJ144" s="285"/>
      <c r="BK144" s="285"/>
      <c r="BL144" s="285"/>
      <c r="BM144" s="285"/>
      <c r="BN144" s="285"/>
      <c r="BO144" s="285"/>
      <c r="BP144" s="285"/>
      <c r="BQ144" s="285"/>
      <c r="BR144" s="285"/>
      <c r="BS144" s="285"/>
      <c r="BT144" s="285"/>
      <c r="BU144" s="285"/>
      <c r="BV144" s="285"/>
      <c r="BW144" s="285"/>
      <c r="BX144" s="285"/>
      <c r="BY144" s="285"/>
      <c r="BZ144" s="285"/>
      <c r="CA144" s="285"/>
      <c r="CB144" s="285"/>
      <c r="CC144" s="285"/>
      <c r="CD144" s="285"/>
      <c r="CE144" s="285"/>
      <c r="CF144" s="285"/>
      <c r="CG144" s="285"/>
      <c r="CH144" s="285"/>
      <c r="CI144" s="285"/>
      <c r="CJ144" s="285"/>
      <c r="CK144" s="285"/>
      <c r="CL144" s="285"/>
      <c r="CM144" s="285"/>
      <c r="CN144" s="285"/>
      <c r="CO144" s="285"/>
      <c r="CP144" s="285"/>
      <c r="CQ144" s="285"/>
      <c r="CR144" s="285"/>
      <c r="CS144" s="285"/>
      <c r="CT144" s="285"/>
      <c r="CU144" s="1"/>
      <c r="CV144" s="1"/>
      <c r="CW144" s="78"/>
      <c r="CX144" s="233"/>
      <c r="CY144" s="234"/>
      <c r="CZ144" s="234"/>
      <c r="DA144" s="234"/>
      <c r="DB144" s="234"/>
      <c r="DC144" s="234"/>
      <c r="DD144" s="234"/>
      <c r="DE144" s="234"/>
      <c r="DF144" s="234"/>
      <c r="DG144" s="234"/>
      <c r="DH144" s="234"/>
      <c r="DI144" s="234"/>
      <c r="DJ144" s="234"/>
      <c r="DK144" s="234"/>
      <c r="DL144" s="234"/>
      <c r="DM144" s="235"/>
      <c r="DN144" s="265"/>
      <c r="DO144" s="266"/>
      <c r="DP144" s="267"/>
      <c r="DQ144" s="151"/>
      <c r="DR144" s="233"/>
      <c r="DS144" s="234"/>
      <c r="DT144" s="234"/>
      <c r="DU144" s="234"/>
      <c r="DV144" s="234"/>
      <c r="DW144" s="234"/>
      <c r="DX144" s="234"/>
      <c r="DY144" s="234"/>
      <c r="DZ144" s="234"/>
      <c r="EA144" s="234"/>
      <c r="EB144" s="234"/>
      <c r="EC144" s="234"/>
      <c r="ED144" s="234"/>
      <c r="EE144" s="234"/>
      <c r="EF144" s="234"/>
      <c r="EG144" s="234"/>
      <c r="EH144" s="234"/>
      <c r="EI144" s="235"/>
      <c r="EJ144" s="265"/>
      <c r="EK144" s="266"/>
      <c r="EL144" s="267"/>
      <c r="EM144" s="78"/>
      <c r="EN144" s="24"/>
      <c r="EO144" s="515"/>
      <c r="EP144" s="515"/>
      <c r="EQ144" s="161"/>
      <c r="ER144" s="161"/>
      <c r="ES144" s="221" t="s">
        <v>198</v>
      </c>
      <c r="ET144" s="222"/>
      <c r="EU144" s="222"/>
      <c r="EV144" s="222"/>
      <c r="EW144" s="222"/>
      <c r="EX144" s="222"/>
      <c r="EY144" s="222"/>
      <c r="EZ144" s="222"/>
      <c r="FA144" s="222"/>
      <c r="FB144" s="222"/>
      <c r="FC144" s="222"/>
      <c r="FD144" s="223"/>
      <c r="FE144" s="221"/>
      <c r="FF144" s="223"/>
      <c r="FG144" s="161"/>
      <c r="FH144" s="161"/>
      <c r="FI144" s="221" t="s">
        <v>199</v>
      </c>
      <c r="FJ144" s="222"/>
      <c r="FK144" s="222"/>
      <c r="FL144" s="222"/>
      <c r="FM144" s="222"/>
      <c r="FN144" s="222"/>
      <c r="FO144" s="222"/>
      <c r="FP144" s="222"/>
      <c r="FQ144" s="222"/>
      <c r="FR144" s="222"/>
      <c r="FS144" s="222"/>
      <c r="FT144" s="222"/>
      <c r="FU144" s="222"/>
      <c r="FV144" s="223"/>
      <c r="FW144" s="221"/>
      <c r="FX144" s="222"/>
      <c r="FY144" s="223"/>
      <c r="FZ144" s="161"/>
      <c r="GA144" s="221" t="s">
        <v>200</v>
      </c>
      <c r="GB144" s="222"/>
      <c r="GC144" s="222"/>
      <c r="GD144" s="222"/>
      <c r="GE144" s="222"/>
      <c r="GF144" s="222"/>
      <c r="GG144" s="222"/>
      <c r="GH144" s="222"/>
      <c r="GI144" s="222"/>
      <c r="GJ144" s="222"/>
      <c r="GK144" s="222"/>
      <c r="GL144" s="222"/>
      <c r="GM144" s="222"/>
      <c r="GN144" s="222"/>
      <c r="GO144" s="222"/>
      <c r="GP144" s="223"/>
      <c r="GQ144" s="221"/>
      <c r="GR144" s="222"/>
      <c r="GS144" s="223"/>
      <c r="GT144" s="161"/>
      <c r="GU144" s="161"/>
      <c r="GV144" s="161"/>
      <c r="GW144" s="189"/>
      <c r="GX144" s="519"/>
      <c r="GY144" s="45"/>
    </row>
    <row r="145" spans="4:207" ht="2.4" customHeight="1" x14ac:dyDescent="0.2">
      <c r="D145" s="497"/>
      <c r="E145" s="186"/>
      <c r="F145" s="17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252"/>
      <c r="AL145" s="253"/>
      <c r="AM145" s="253"/>
      <c r="AN145" s="253"/>
      <c r="AO145" s="254"/>
      <c r="AP145" s="224"/>
      <c r="AQ145" s="226"/>
      <c r="AR145" s="252"/>
      <c r="AS145" s="253"/>
      <c r="AT145" s="253"/>
      <c r="AU145" s="253"/>
      <c r="AV145" s="253"/>
      <c r="AW145" s="254"/>
      <c r="AX145" s="224"/>
      <c r="AY145" s="226"/>
      <c r="AZ145" s="100"/>
      <c r="BA145" s="437"/>
      <c r="BB145" s="437"/>
      <c r="BC145" s="92"/>
      <c r="BD145" s="285"/>
      <c r="BE145" s="285"/>
      <c r="BF145" s="285"/>
      <c r="BG145" s="285"/>
      <c r="BH145" s="285"/>
      <c r="BI145" s="285"/>
      <c r="BJ145" s="285"/>
      <c r="BK145" s="285"/>
      <c r="BL145" s="285"/>
      <c r="BM145" s="285"/>
      <c r="BN145" s="285"/>
      <c r="BO145" s="285"/>
      <c r="BP145" s="285"/>
      <c r="BQ145" s="285"/>
      <c r="BR145" s="285"/>
      <c r="BS145" s="285"/>
      <c r="BT145" s="285"/>
      <c r="BU145" s="285"/>
      <c r="BV145" s="285"/>
      <c r="BW145" s="285"/>
      <c r="BX145" s="285"/>
      <c r="BY145" s="285"/>
      <c r="BZ145" s="285"/>
      <c r="CA145" s="285"/>
      <c r="CB145" s="285"/>
      <c r="CC145" s="285"/>
      <c r="CD145" s="285"/>
      <c r="CE145" s="285"/>
      <c r="CF145" s="285"/>
      <c r="CG145" s="285"/>
      <c r="CH145" s="285"/>
      <c r="CI145" s="285"/>
      <c r="CJ145" s="285"/>
      <c r="CK145" s="285"/>
      <c r="CL145" s="285"/>
      <c r="CM145" s="285"/>
      <c r="CN145" s="285"/>
      <c r="CO145" s="285"/>
      <c r="CP145" s="285"/>
      <c r="CQ145" s="285"/>
      <c r="CR145" s="285"/>
      <c r="CS145" s="285"/>
      <c r="CT145" s="285"/>
      <c r="CU145" s="1"/>
      <c r="CV145" s="1"/>
      <c r="CW145" s="78"/>
      <c r="CX145" s="236"/>
      <c r="CY145" s="237"/>
      <c r="CZ145" s="237"/>
      <c r="DA145" s="237"/>
      <c r="DB145" s="237"/>
      <c r="DC145" s="237"/>
      <c r="DD145" s="237"/>
      <c r="DE145" s="237"/>
      <c r="DF145" s="237"/>
      <c r="DG145" s="237"/>
      <c r="DH145" s="237"/>
      <c r="DI145" s="237"/>
      <c r="DJ145" s="237"/>
      <c r="DK145" s="237"/>
      <c r="DL145" s="237"/>
      <c r="DM145" s="238"/>
      <c r="DN145" s="268"/>
      <c r="DO145" s="269"/>
      <c r="DP145" s="270"/>
      <c r="DQ145" s="151"/>
      <c r="DR145" s="236"/>
      <c r="DS145" s="237"/>
      <c r="DT145" s="237"/>
      <c r="DU145" s="237"/>
      <c r="DV145" s="237"/>
      <c r="DW145" s="237"/>
      <c r="DX145" s="237"/>
      <c r="DY145" s="237"/>
      <c r="DZ145" s="237"/>
      <c r="EA145" s="237"/>
      <c r="EB145" s="237"/>
      <c r="EC145" s="237"/>
      <c r="ED145" s="237"/>
      <c r="EE145" s="237"/>
      <c r="EF145" s="237"/>
      <c r="EG145" s="237"/>
      <c r="EH145" s="237"/>
      <c r="EI145" s="238"/>
      <c r="EJ145" s="268"/>
      <c r="EK145" s="269"/>
      <c r="EL145" s="270"/>
      <c r="EM145" s="78"/>
      <c r="EN145" s="24"/>
      <c r="EO145" s="515"/>
      <c r="EP145" s="515"/>
      <c r="EQ145" s="161"/>
      <c r="ER145" s="161"/>
      <c r="ES145" s="224"/>
      <c r="ET145" s="225"/>
      <c r="EU145" s="225"/>
      <c r="EV145" s="225"/>
      <c r="EW145" s="225"/>
      <c r="EX145" s="225"/>
      <c r="EY145" s="225"/>
      <c r="EZ145" s="225"/>
      <c r="FA145" s="225"/>
      <c r="FB145" s="225"/>
      <c r="FC145" s="225"/>
      <c r="FD145" s="226"/>
      <c r="FE145" s="224"/>
      <c r="FF145" s="226"/>
      <c r="FG145" s="161"/>
      <c r="FH145" s="161"/>
      <c r="FI145" s="224"/>
      <c r="FJ145" s="225"/>
      <c r="FK145" s="225"/>
      <c r="FL145" s="225"/>
      <c r="FM145" s="225"/>
      <c r="FN145" s="225"/>
      <c r="FO145" s="225"/>
      <c r="FP145" s="225"/>
      <c r="FQ145" s="225"/>
      <c r="FR145" s="225"/>
      <c r="FS145" s="225"/>
      <c r="FT145" s="225"/>
      <c r="FU145" s="225"/>
      <c r="FV145" s="226"/>
      <c r="FW145" s="224"/>
      <c r="FX145" s="225"/>
      <c r="FY145" s="226"/>
      <c r="FZ145" s="161"/>
      <c r="GA145" s="224"/>
      <c r="GB145" s="225"/>
      <c r="GC145" s="225"/>
      <c r="GD145" s="225"/>
      <c r="GE145" s="225"/>
      <c r="GF145" s="225"/>
      <c r="GG145" s="225"/>
      <c r="GH145" s="225"/>
      <c r="GI145" s="225"/>
      <c r="GJ145" s="225"/>
      <c r="GK145" s="225"/>
      <c r="GL145" s="225"/>
      <c r="GM145" s="225"/>
      <c r="GN145" s="225"/>
      <c r="GO145" s="225"/>
      <c r="GP145" s="226"/>
      <c r="GQ145" s="224"/>
      <c r="GR145" s="225"/>
      <c r="GS145" s="226"/>
      <c r="GT145" s="161"/>
      <c r="GU145" s="161"/>
      <c r="GV145" s="161"/>
      <c r="GW145" s="189"/>
      <c r="GX145" s="519"/>
      <c r="GY145" s="45"/>
    </row>
    <row r="146" spans="4:207" ht="2.4" customHeight="1" x14ac:dyDescent="0.2">
      <c r="D146" s="497"/>
      <c r="E146" s="186"/>
      <c r="F146" s="17"/>
      <c r="G146" s="101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255"/>
      <c r="AL146" s="256"/>
      <c r="AM146" s="256"/>
      <c r="AN146" s="256"/>
      <c r="AO146" s="257"/>
      <c r="AP146" s="227"/>
      <c r="AQ146" s="229"/>
      <c r="AR146" s="255"/>
      <c r="AS146" s="256"/>
      <c r="AT146" s="256"/>
      <c r="AU146" s="256"/>
      <c r="AV146" s="256"/>
      <c r="AW146" s="257"/>
      <c r="AX146" s="227"/>
      <c r="AY146" s="229"/>
      <c r="AZ146" s="16"/>
      <c r="BA146" s="437"/>
      <c r="BB146" s="437"/>
      <c r="BC146" s="92"/>
      <c r="BD146" s="93"/>
      <c r="BE146" s="322" t="s">
        <v>201</v>
      </c>
      <c r="BF146" s="323"/>
      <c r="BG146" s="323"/>
      <c r="BH146" s="323"/>
      <c r="BI146" s="323"/>
      <c r="BJ146" s="323"/>
      <c r="BK146" s="323"/>
      <c r="BL146" s="323"/>
      <c r="BM146" s="323"/>
      <c r="BN146" s="323"/>
      <c r="BO146" s="323"/>
      <c r="BP146" s="323"/>
      <c r="BQ146" s="323"/>
      <c r="BR146" s="323"/>
      <c r="BS146" s="323"/>
      <c r="BT146" s="323"/>
      <c r="BU146" s="324"/>
      <c r="BV146" s="331"/>
      <c r="BW146" s="332"/>
      <c r="BX146" s="333"/>
      <c r="BY146" s="93"/>
      <c r="BZ146" s="93"/>
      <c r="CA146" s="230" t="s">
        <v>202</v>
      </c>
      <c r="CB146" s="231"/>
      <c r="CC146" s="231"/>
      <c r="CD146" s="231"/>
      <c r="CE146" s="231"/>
      <c r="CF146" s="231"/>
      <c r="CG146" s="231"/>
      <c r="CH146" s="231"/>
      <c r="CI146" s="231"/>
      <c r="CJ146" s="231"/>
      <c r="CK146" s="231"/>
      <c r="CL146" s="231"/>
      <c r="CM146" s="231"/>
      <c r="CN146" s="231"/>
      <c r="CO146" s="231"/>
      <c r="CP146" s="232"/>
      <c r="CQ146" s="286"/>
      <c r="CR146" s="287"/>
      <c r="CS146" s="288"/>
      <c r="CT146" s="2"/>
      <c r="CU146" s="1"/>
      <c r="CV146" s="1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  <c r="EM146" s="93"/>
      <c r="EN146" s="24"/>
      <c r="EO146" s="515"/>
      <c r="EP146" s="515"/>
      <c r="EQ146" s="161"/>
      <c r="ER146" s="161"/>
      <c r="ES146" s="224"/>
      <c r="ET146" s="225"/>
      <c r="EU146" s="225"/>
      <c r="EV146" s="225"/>
      <c r="EW146" s="225"/>
      <c r="EX146" s="225"/>
      <c r="EY146" s="225"/>
      <c r="EZ146" s="225"/>
      <c r="FA146" s="225"/>
      <c r="FB146" s="225"/>
      <c r="FC146" s="225"/>
      <c r="FD146" s="226"/>
      <c r="FE146" s="224"/>
      <c r="FF146" s="226"/>
      <c r="FG146" s="161"/>
      <c r="FH146" s="161"/>
      <c r="FI146" s="224"/>
      <c r="FJ146" s="225"/>
      <c r="FK146" s="225"/>
      <c r="FL146" s="225"/>
      <c r="FM146" s="225"/>
      <c r="FN146" s="225"/>
      <c r="FO146" s="225"/>
      <c r="FP146" s="225"/>
      <c r="FQ146" s="225"/>
      <c r="FR146" s="225"/>
      <c r="FS146" s="225"/>
      <c r="FT146" s="225"/>
      <c r="FU146" s="225"/>
      <c r="FV146" s="226"/>
      <c r="FW146" s="224"/>
      <c r="FX146" s="225"/>
      <c r="FY146" s="226"/>
      <c r="FZ146" s="161"/>
      <c r="GA146" s="224"/>
      <c r="GB146" s="225"/>
      <c r="GC146" s="225"/>
      <c r="GD146" s="225"/>
      <c r="GE146" s="225"/>
      <c r="GF146" s="225"/>
      <c r="GG146" s="225"/>
      <c r="GH146" s="225"/>
      <c r="GI146" s="225"/>
      <c r="GJ146" s="225"/>
      <c r="GK146" s="225"/>
      <c r="GL146" s="225"/>
      <c r="GM146" s="225"/>
      <c r="GN146" s="225"/>
      <c r="GO146" s="225"/>
      <c r="GP146" s="226"/>
      <c r="GQ146" s="224"/>
      <c r="GR146" s="225"/>
      <c r="GS146" s="226"/>
      <c r="GT146" s="161"/>
      <c r="GU146" s="161"/>
      <c r="GV146" s="161"/>
      <c r="GW146" s="189"/>
      <c r="GX146" s="519"/>
      <c r="GY146" s="45"/>
    </row>
    <row r="147" spans="4:207" ht="2.4" customHeight="1" x14ac:dyDescent="0.2">
      <c r="D147" s="497"/>
      <c r="E147" s="186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1"/>
      <c r="BA147" s="437"/>
      <c r="BB147" s="437"/>
      <c r="BC147" s="92"/>
      <c r="BD147" s="93"/>
      <c r="BE147" s="325"/>
      <c r="BF147" s="326"/>
      <c r="BG147" s="326"/>
      <c r="BH147" s="326"/>
      <c r="BI147" s="326"/>
      <c r="BJ147" s="326"/>
      <c r="BK147" s="326"/>
      <c r="BL147" s="326"/>
      <c r="BM147" s="326"/>
      <c r="BN147" s="326"/>
      <c r="BO147" s="326"/>
      <c r="BP147" s="326"/>
      <c r="BQ147" s="326"/>
      <c r="BR147" s="326"/>
      <c r="BS147" s="326"/>
      <c r="BT147" s="326"/>
      <c r="BU147" s="327"/>
      <c r="BV147" s="334"/>
      <c r="BW147" s="335"/>
      <c r="BX147" s="336"/>
      <c r="BY147" s="93"/>
      <c r="BZ147" s="93"/>
      <c r="CA147" s="233"/>
      <c r="CB147" s="234"/>
      <c r="CC147" s="234"/>
      <c r="CD147" s="234"/>
      <c r="CE147" s="234"/>
      <c r="CF147" s="234"/>
      <c r="CG147" s="234"/>
      <c r="CH147" s="234"/>
      <c r="CI147" s="234"/>
      <c r="CJ147" s="234"/>
      <c r="CK147" s="234"/>
      <c r="CL147" s="234"/>
      <c r="CM147" s="234"/>
      <c r="CN147" s="234"/>
      <c r="CO147" s="234"/>
      <c r="CP147" s="235"/>
      <c r="CQ147" s="289"/>
      <c r="CR147" s="290"/>
      <c r="CS147" s="291"/>
      <c r="CT147" s="2"/>
      <c r="CU147" s="1"/>
      <c r="CV147" s="1"/>
      <c r="CW147" s="285" t="s">
        <v>203</v>
      </c>
      <c r="CX147" s="285"/>
      <c r="CY147" s="285"/>
      <c r="CZ147" s="285"/>
      <c r="DA147" s="285"/>
      <c r="DB147" s="285"/>
      <c r="DC147" s="285"/>
      <c r="DD147" s="285"/>
      <c r="DE147" s="285"/>
      <c r="DF147" s="285"/>
      <c r="DG147" s="285"/>
      <c r="DH147" s="285"/>
      <c r="DI147" s="285"/>
      <c r="DJ147" s="285"/>
      <c r="DK147" s="285"/>
      <c r="DL147" s="285"/>
      <c r="DM147" s="285"/>
      <c r="DN147" s="285"/>
      <c r="DO147" s="285"/>
      <c r="DP147" s="285"/>
      <c r="DQ147" s="285"/>
      <c r="DR147" s="285"/>
      <c r="DS147" s="285"/>
      <c r="DT147" s="285"/>
      <c r="DU147" s="285"/>
      <c r="DV147" s="285"/>
      <c r="DW147" s="285"/>
      <c r="DX147" s="285"/>
      <c r="DY147" s="285"/>
      <c r="DZ147" s="285"/>
      <c r="EA147" s="285"/>
      <c r="EB147" s="285"/>
      <c r="EC147" s="285"/>
      <c r="ED147" s="285"/>
      <c r="EE147" s="285"/>
      <c r="EF147" s="285"/>
      <c r="EG147" s="285"/>
      <c r="EH147" s="285"/>
      <c r="EI147" s="285"/>
      <c r="EJ147" s="285"/>
      <c r="EK147" s="285"/>
      <c r="EL147" s="285"/>
      <c r="EM147" s="285"/>
      <c r="EN147" s="24"/>
      <c r="EO147" s="515"/>
      <c r="EP147" s="515"/>
      <c r="EQ147" s="161"/>
      <c r="ER147" s="161"/>
      <c r="ES147" s="227"/>
      <c r="ET147" s="228"/>
      <c r="EU147" s="228"/>
      <c r="EV147" s="228"/>
      <c r="EW147" s="228"/>
      <c r="EX147" s="228"/>
      <c r="EY147" s="228"/>
      <c r="EZ147" s="228"/>
      <c r="FA147" s="228"/>
      <c r="FB147" s="228"/>
      <c r="FC147" s="228"/>
      <c r="FD147" s="229"/>
      <c r="FE147" s="227"/>
      <c r="FF147" s="229"/>
      <c r="FG147" s="161"/>
      <c r="FH147" s="161"/>
      <c r="FI147" s="227"/>
      <c r="FJ147" s="228"/>
      <c r="FK147" s="228"/>
      <c r="FL147" s="228"/>
      <c r="FM147" s="228"/>
      <c r="FN147" s="228"/>
      <c r="FO147" s="228"/>
      <c r="FP147" s="228"/>
      <c r="FQ147" s="228"/>
      <c r="FR147" s="228"/>
      <c r="FS147" s="228"/>
      <c r="FT147" s="228"/>
      <c r="FU147" s="228"/>
      <c r="FV147" s="229"/>
      <c r="FW147" s="227"/>
      <c r="FX147" s="228"/>
      <c r="FY147" s="229"/>
      <c r="FZ147" s="161"/>
      <c r="GA147" s="227"/>
      <c r="GB147" s="228"/>
      <c r="GC147" s="228"/>
      <c r="GD147" s="228"/>
      <c r="GE147" s="228"/>
      <c r="GF147" s="228"/>
      <c r="GG147" s="228"/>
      <c r="GH147" s="228"/>
      <c r="GI147" s="228"/>
      <c r="GJ147" s="228"/>
      <c r="GK147" s="228"/>
      <c r="GL147" s="228"/>
      <c r="GM147" s="228"/>
      <c r="GN147" s="228"/>
      <c r="GO147" s="228"/>
      <c r="GP147" s="229"/>
      <c r="GQ147" s="227"/>
      <c r="GR147" s="228"/>
      <c r="GS147" s="229"/>
      <c r="GT147" s="161"/>
      <c r="GU147" s="161"/>
      <c r="GV147" s="161"/>
      <c r="GW147" s="189"/>
      <c r="GX147" s="519"/>
      <c r="GY147" s="45"/>
    </row>
    <row r="148" spans="4:207" ht="2.4" customHeight="1" x14ac:dyDescent="0.2">
      <c r="D148" s="497"/>
      <c r="E148" s="186"/>
      <c r="F148" s="258" t="s">
        <v>204</v>
      </c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58"/>
      <c r="AQ148" s="258"/>
      <c r="AR148" s="258"/>
      <c r="AS148" s="258"/>
      <c r="AT148" s="258"/>
      <c r="AU148" s="258"/>
      <c r="AV148" s="258"/>
      <c r="AW148" s="258"/>
      <c r="AX148" s="258"/>
      <c r="AY148" s="258"/>
      <c r="AZ148" s="258"/>
      <c r="BA148" s="437"/>
      <c r="BB148" s="437"/>
      <c r="BC148" s="91"/>
      <c r="BD148" s="93"/>
      <c r="BE148" s="325"/>
      <c r="BF148" s="326"/>
      <c r="BG148" s="326"/>
      <c r="BH148" s="326"/>
      <c r="BI148" s="326"/>
      <c r="BJ148" s="326"/>
      <c r="BK148" s="326"/>
      <c r="BL148" s="326"/>
      <c r="BM148" s="326"/>
      <c r="BN148" s="326"/>
      <c r="BO148" s="326"/>
      <c r="BP148" s="326"/>
      <c r="BQ148" s="326"/>
      <c r="BR148" s="326"/>
      <c r="BS148" s="326"/>
      <c r="BT148" s="326"/>
      <c r="BU148" s="327"/>
      <c r="BV148" s="334"/>
      <c r="BW148" s="335"/>
      <c r="BX148" s="336"/>
      <c r="BY148" s="161"/>
      <c r="BZ148" s="161"/>
      <c r="CA148" s="233"/>
      <c r="CB148" s="234"/>
      <c r="CC148" s="234"/>
      <c r="CD148" s="234"/>
      <c r="CE148" s="234"/>
      <c r="CF148" s="234"/>
      <c r="CG148" s="234"/>
      <c r="CH148" s="234"/>
      <c r="CI148" s="234"/>
      <c r="CJ148" s="234"/>
      <c r="CK148" s="234"/>
      <c r="CL148" s="234"/>
      <c r="CM148" s="234"/>
      <c r="CN148" s="234"/>
      <c r="CO148" s="234"/>
      <c r="CP148" s="235"/>
      <c r="CQ148" s="289"/>
      <c r="CR148" s="290"/>
      <c r="CS148" s="291"/>
      <c r="CT148" s="2"/>
      <c r="CU148" s="1"/>
      <c r="CV148" s="1"/>
      <c r="CW148" s="285"/>
      <c r="CX148" s="285"/>
      <c r="CY148" s="285"/>
      <c r="CZ148" s="285"/>
      <c r="DA148" s="285"/>
      <c r="DB148" s="285"/>
      <c r="DC148" s="285"/>
      <c r="DD148" s="285"/>
      <c r="DE148" s="285"/>
      <c r="DF148" s="285"/>
      <c r="DG148" s="285"/>
      <c r="DH148" s="285"/>
      <c r="DI148" s="285"/>
      <c r="DJ148" s="285"/>
      <c r="DK148" s="285"/>
      <c r="DL148" s="285"/>
      <c r="DM148" s="285"/>
      <c r="DN148" s="285"/>
      <c r="DO148" s="285"/>
      <c r="DP148" s="285"/>
      <c r="DQ148" s="285"/>
      <c r="DR148" s="285"/>
      <c r="DS148" s="285"/>
      <c r="DT148" s="285"/>
      <c r="DU148" s="285"/>
      <c r="DV148" s="285"/>
      <c r="DW148" s="285"/>
      <c r="DX148" s="285"/>
      <c r="DY148" s="285"/>
      <c r="DZ148" s="285"/>
      <c r="EA148" s="285"/>
      <c r="EB148" s="285"/>
      <c r="EC148" s="285"/>
      <c r="ED148" s="285"/>
      <c r="EE148" s="285"/>
      <c r="EF148" s="285"/>
      <c r="EG148" s="285"/>
      <c r="EH148" s="285"/>
      <c r="EI148" s="285"/>
      <c r="EJ148" s="285"/>
      <c r="EK148" s="285"/>
      <c r="EL148" s="285"/>
      <c r="EM148" s="285"/>
      <c r="EN148" s="24"/>
      <c r="EO148" s="515"/>
      <c r="EP148" s="515"/>
      <c r="EQ148" s="161"/>
      <c r="ER148" s="161"/>
      <c r="ES148" s="221" t="s">
        <v>205</v>
      </c>
      <c r="ET148" s="222"/>
      <c r="EU148" s="222"/>
      <c r="EV148" s="222"/>
      <c r="EW148" s="222"/>
      <c r="EX148" s="222"/>
      <c r="EY148" s="222"/>
      <c r="EZ148" s="222"/>
      <c r="FA148" s="222"/>
      <c r="FB148" s="222"/>
      <c r="FC148" s="222"/>
      <c r="FD148" s="223"/>
      <c r="FE148" s="221"/>
      <c r="FF148" s="223"/>
      <c r="FG148" s="161"/>
      <c r="FH148" s="161"/>
      <c r="FI148" s="221" t="s">
        <v>206</v>
      </c>
      <c r="FJ148" s="222"/>
      <c r="FK148" s="222"/>
      <c r="FL148" s="222"/>
      <c r="FM148" s="222"/>
      <c r="FN148" s="222"/>
      <c r="FO148" s="222"/>
      <c r="FP148" s="222"/>
      <c r="FQ148" s="222"/>
      <c r="FR148" s="222"/>
      <c r="FS148" s="222"/>
      <c r="FT148" s="222"/>
      <c r="FU148" s="222"/>
      <c r="FV148" s="223"/>
      <c r="FW148" s="221"/>
      <c r="FX148" s="222"/>
      <c r="FY148" s="223"/>
      <c r="FZ148" s="161"/>
      <c r="GA148" s="221" t="s">
        <v>207</v>
      </c>
      <c r="GB148" s="222"/>
      <c r="GC148" s="222"/>
      <c r="GD148" s="222"/>
      <c r="GE148" s="222"/>
      <c r="GF148" s="222"/>
      <c r="GG148" s="222"/>
      <c r="GH148" s="222"/>
      <c r="GI148" s="222"/>
      <c r="GJ148" s="222"/>
      <c r="GK148" s="222"/>
      <c r="GL148" s="222"/>
      <c r="GM148" s="222"/>
      <c r="GN148" s="222"/>
      <c r="GO148" s="222"/>
      <c r="GP148" s="223"/>
      <c r="GQ148" s="221"/>
      <c r="GR148" s="222"/>
      <c r="GS148" s="223"/>
      <c r="GT148" s="161"/>
      <c r="GU148" s="161"/>
      <c r="GV148" s="161"/>
      <c r="GW148" s="189"/>
      <c r="GX148" s="519"/>
      <c r="GY148" s="45"/>
    </row>
    <row r="149" spans="4:207" ht="2.4" customHeight="1" x14ac:dyDescent="0.2">
      <c r="D149" s="497"/>
      <c r="E149" s="186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  <c r="AP149" s="259"/>
      <c r="AQ149" s="259"/>
      <c r="AR149" s="259"/>
      <c r="AS149" s="259"/>
      <c r="AT149" s="259"/>
      <c r="AU149" s="259"/>
      <c r="AV149" s="259"/>
      <c r="AW149" s="259"/>
      <c r="AX149" s="259"/>
      <c r="AY149" s="259"/>
      <c r="AZ149" s="259"/>
      <c r="BA149" s="437"/>
      <c r="BB149" s="437"/>
      <c r="BC149" s="91"/>
      <c r="BD149" s="161"/>
      <c r="BE149" s="325"/>
      <c r="BF149" s="326"/>
      <c r="BG149" s="326"/>
      <c r="BH149" s="326"/>
      <c r="BI149" s="326"/>
      <c r="BJ149" s="326"/>
      <c r="BK149" s="326"/>
      <c r="BL149" s="326"/>
      <c r="BM149" s="326"/>
      <c r="BN149" s="326"/>
      <c r="BO149" s="326"/>
      <c r="BP149" s="326"/>
      <c r="BQ149" s="326"/>
      <c r="BR149" s="326"/>
      <c r="BS149" s="326"/>
      <c r="BT149" s="326"/>
      <c r="BU149" s="327"/>
      <c r="BV149" s="334"/>
      <c r="BW149" s="335"/>
      <c r="BX149" s="336"/>
      <c r="BY149" s="161"/>
      <c r="BZ149" s="161"/>
      <c r="CA149" s="233"/>
      <c r="CB149" s="234"/>
      <c r="CC149" s="234"/>
      <c r="CD149" s="234"/>
      <c r="CE149" s="234"/>
      <c r="CF149" s="234"/>
      <c r="CG149" s="234"/>
      <c r="CH149" s="234"/>
      <c r="CI149" s="234"/>
      <c r="CJ149" s="234"/>
      <c r="CK149" s="234"/>
      <c r="CL149" s="234"/>
      <c r="CM149" s="234"/>
      <c r="CN149" s="234"/>
      <c r="CO149" s="234"/>
      <c r="CP149" s="235"/>
      <c r="CQ149" s="289"/>
      <c r="CR149" s="290"/>
      <c r="CS149" s="291"/>
      <c r="CT149" s="2"/>
      <c r="CU149" s="1"/>
      <c r="CV149" s="1"/>
      <c r="CW149" s="285"/>
      <c r="CX149" s="285"/>
      <c r="CY149" s="285"/>
      <c r="CZ149" s="285"/>
      <c r="DA149" s="285"/>
      <c r="DB149" s="285"/>
      <c r="DC149" s="285"/>
      <c r="DD149" s="285"/>
      <c r="DE149" s="285"/>
      <c r="DF149" s="285"/>
      <c r="DG149" s="285"/>
      <c r="DH149" s="285"/>
      <c r="DI149" s="285"/>
      <c r="DJ149" s="285"/>
      <c r="DK149" s="285"/>
      <c r="DL149" s="285"/>
      <c r="DM149" s="285"/>
      <c r="DN149" s="285"/>
      <c r="DO149" s="285"/>
      <c r="DP149" s="285"/>
      <c r="DQ149" s="285"/>
      <c r="DR149" s="285"/>
      <c r="DS149" s="285"/>
      <c r="DT149" s="285"/>
      <c r="DU149" s="285"/>
      <c r="DV149" s="285"/>
      <c r="DW149" s="285"/>
      <c r="DX149" s="285"/>
      <c r="DY149" s="285"/>
      <c r="DZ149" s="285"/>
      <c r="EA149" s="285"/>
      <c r="EB149" s="285"/>
      <c r="EC149" s="285"/>
      <c r="ED149" s="285"/>
      <c r="EE149" s="285"/>
      <c r="EF149" s="285"/>
      <c r="EG149" s="285"/>
      <c r="EH149" s="285"/>
      <c r="EI149" s="285"/>
      <c r="EJ149" s="285"/>
      <c r="EK149" s="285"/>
      <c r="EL149" s="285"/>
      <c r="EM149" s="285"/>
      <c r="EN149" s="24"/>
      <c r="EO149" s="515"/>
      <c r="EP149" s="515"/>
      <c r="EQ149" s="161"/>
      <c r="ER149" s="161"/>
      <c r="ES149" s="224"/>
      <c r="ET149" s="225"/>
      <c r="EU149" s="225"/>
      <c r="EV149" s="225"/>
      <c r="EW149" s="225"/>
      <c r="EX149" s="225"/>
      <c r="EY149" s="225"/>
      <c r="EZ149" s="225"/>
      <c r="FA149" s="225"/>
      <c r="FB149" s="225"/>
      <c r="FC149" s="225"/>
      <c r="FD149" s="226"/>
      <c r="FE149" s="224"/>
      <c r="FF149" s="226"/>
      <c r="FG149" s="161"/>
      <c r="FH149" s="161"/>
      <c r="FI149" s="224"/>
      <c r="FJ149" s="225"/>
      <c r="FK149" s="225"/>
      <c r="FL149" s="225"/>
      <c r="FM149" s="225"/>
      <c r="FN149" s="225"/>
      <c r="FO149" s="225"/>
      <c r="FP149" s="225"/>
      <c r="FQ149" s="225"/>
      <c r="FR149" s="225"/>
      <c r="FS149" s="225"/>
      <c r="FT149" s="225"/>
      <c r="FU149" s="225"/>
      <c r="FV149" s="226"/>
      <c r="FW149" s="224"/>
      <c r="FX149" s="225"/>
      <c r="FY149" s="226"/>
      <c r="FZ149" s="161"/>
      <c r="GA149" s="224"/>
      <c r="GB149" s="225"/>
      <c r="GC149" s="225"/>
      <c r="GD149" s="225"/>
      <c r="GE149" s="225"/>
      <c r="GF149" s="225"/>
      <c r="GG149" s="225"/>
      <c r="GH149" s="225"/>
      <c r="GI149" s="225"/>
      <c r="GJ149" s="225"/>
      <c r="GK149" s="225"/>
      <c r="GL149" s="225"/>
      <c r="GM149" s="225"/>
      <c r="GN149" s="225"/>
      <c r="GO149" s="225"/>
      <c r="GP149" s="226"/>
      <c r="GQ149" s="224"/>
      <c r="GR149" s="225"/>
      <c r="GS149" s="226"/>
      <c r="GT149" s="161"/>
      <c r="GU149" s="161"/>
      <c r="GV149" s="161"/>
      <c r="GW149" s="189"/>
      <c r="GX149" s="519"/>
      <c r="GY149" s="45"/>
    </row>
    <row r="150" spans="4:207" ht="2.4" customHeight="1" x14ac:dyDescent="0.2">
      <c r="D150" s="497"/>
      <c r="E150" s="186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  <c r="AP150" s="259"/>
      <c r="AQ150" s="259"/>
      <c r="AR150" s="259"/>
      <c r="AS150" s="259"/>
      <c r="AT150" s="259"/>
      <c r="AU150" s="259"/>
      <c r="AV150" s="259"/>
      <c r="AW150" s="259"/>
      <c r="AX150" s="259"/>
      <c r="AY150" s="259"/>
      <c r="AZ150" s="259"/>
      <c r="BA150" s="437"/>
      <c r="BB150" s="437"/>
      <c r="BC150" s="91"/>
      <c r="BD150" s="161"/>
      <c r="BE150" s="328"/>
      <c r="BF150" s="329"/>
      <c r="BG150" s="329"/>
      <c r="BH150" s="329"/>
      <c r="BI150" s="329"/>
      <c r="BJ150" s="329"/>
      <c r="BK150" s="329"/>
      <c r="BL150" s="329"/>
      <c r="BM150" s="329"/>
      <c r="BN150" s="329"/>
      <c r="BO150" s="329"/>
      <c r="BP150" s="329"/>
      <c r="BQ150" s="329"/>
      <c r="BR150" s="329"/>
      <c r="BS150" s="329"/>
      <c r="BT150" s="329"/>
      <c r="BU150" s="330"/>
      <c r="BV150" s="337"/>
      <c r="BW150" s="338"/>
      <c r="BX150" s="339"/>
      <c r="BY150" s="161"/>
      <c r="BZ150" s="161"/>
      <c r="CA150" s="236"/>
      <c r="CB150" s="237"/>
      <c r="CC150" s="237"/>
      <c r="CD150" s="237"/>
      <c r="CE150" s="237"/>
      <c r="CF150" s="237"/>
      <c r="CG150" s="237"/>
      <c r="CH150" s="237"/>
      <c r="CI150" s="237"/>
      <c r="CJ150" s="237"/>
      <c r="CK150" s="237"/>
      <c r="CL150" s="237"/>
      <c r="CM150" s="237"/>
      <c r="CN150" s="237"/>
      <c r="CO150" s="237"/>
      <c r="CP150" s="238"/>
      <c r="CQ150" s="292"/>
      <c r="CR150" s="293"/>
      <c r="CS150" s="294"/>
      <c r="CT150" s="2"/>
      <c r="CU150" s="1"/>
      <c r="CV150" s="1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  <c r="EM150" s="78"/>
      <c r="EN150" s="24"/>
      <c r="EO150" s="515"/>
      <c r="EP150" s="515"/>
      <c r="EQ150" s="161"/>
      <c r="ER150" s="161"/>
      <c r="ES150" s="224"/>
      <c r="ET150" s="225"/>
      <c r="EU150" s="225"/>
      <c r="EV150" s="225"/>
      <c r="EW150" s="225"/>
      <c r="EX150" s="225"/>
      <c r="EY150" s="225"/>
      <c r="EZ150" s="225"/>
      <c r="FA150" s="225"/>
      <c r="FB150" s="225"/>
      <c r="FC150" s="225"/>
      <c r="FD150" s="226"/>
      <c r="FE150" s="224"/>
      <c r="FF150" s="226"/>
      <c r="FG150" s="161"/>
      <c r="FH150" s="161"/>
      <c r="FI150" s="224"/>
      <c r="FJ150" s="225"/>
      <c r="FK150" s="225"/>
      <c r="FL150" s="225"/>
      <c r="FM150" s="225"/>
      <c r="FN150" s="225"/>
      <c r="FO150" s="225"/>
      <c r="FP150" s="225"/>
      <c r="FQ150" s="225"/>
      <c r="FR150" s="225"/>
      <c r="FS150" s="225"/>
      <c r="FT150" s="225"/>
      <c r="FU150" s="225"/>
      <c r="FV150" s="226"/>
      <c r="FW150" s="224"/>
      <c r="FX150" s="225"/>
      <c r="FY150" s="226"/>
      <c r="FZ150" s="161"/>
      <c r="GA150" s="224"/>
      <c r="GB150" s="225"/>
      <c r="GC150" s="225"/>
      <c r="GD150" s="225"/>
      <c r="GE150" s="225"/>
      <c r="GF150" s="225"/>
      <c r="GG150" s="225"/>
      <c r="GH150" s="225"/>
      <c r="GI150" s="225"/>
      <c r="GJ150" s="225"/>
      <c r="GK150" s="225"/>
      <c r="GL150" s="225"/>
      <c r="GM150" s="225"/>
      <c r="GN150" s="225"/>
      <c r="GO150" s="225"/>
      <c r="GP150" s="226"/>
      <c r="GQ150" s="224"/>
      <c r="GR150" s="225"/>
      <c r="GS150" s="226"/>
      <c r="GT150" s="161"/>
      <c r="GU150" s="161"/>
      <c r="GV150" s="161"/>
      <c r="GW150" s="189"/>
      <c r="GX150" s="519"/>
      <c r="GY150" s="45"/>
    </row>
    <row r="151" spans="4:207" ht="2.4" customHeight="1" x14ac:dyDescent="0.2">
      <c r="D151" s="497"/>
      <c r="E151" s="186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  <c r="AP151" s="259"/>
      <c r="AQ151" s="259"/>
      <c r="AR151" s="259"/>
      <c r="AS151" s="259"/>
      <c r="AT151" s="259"/>
      <c r="AU151" s="259"/>
      <c r="AV151" s="259"/>
      <c r="AW151" s="259"/>
      <c r="AX151" s="259"/>
      <c r="AY151" s="259"/>
      <c r="AZ151" s="259"/>
      <c r="BA151" s="437"/>
      <c r="BB151" s="437"/>
      <c r="BC151" s="91"/>
      <c r="BD151" s="161"/>
      <c r="BE151" s="322" t="s">
        <v>208</v>
      </c>
      <c r="BF151" s="323"/>
      <c r="BG151" s="323"/>
      <c r="BH151" s="323"/>
      <c r="BI151" s="323"/>
      <c r="BJ151" s="323"/>
      <c r="BK151" s="323"/>
      <c r="BL151" s="323"/>
      <c r="BM151" s="323"/>
      <c r="BN151" s="323"/>
      <c r="BO151" s="323"/>
      <c r="BP151" s="323"/>
      <c r="BQ151" s="323"/>
      <c r="BR151" s="323"/>
      <c r="BS151" s="323"/>
      <c r="BT151" s="323"/>
      <c r="BU151" s="323"/>
      <c r="BV151" s="323"/>
      <c r="BW151" s="323"/>
      <c r="BX151" s="324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2"/>
      <c r="CU151" s="1"/>
      <c r="CV151" s="1"/>
      <c r="CW151" s="78"/>
      <c r="CX151" s="230" t="s">
        <v>209</v>
      </c>
      <c r="CY151" s="231"/>
      <c r="CZ151" s="231"/>
      <c r="DA151" s="231"/>
      <c r="DB151" s="231"/>
      <c r="DC151" s="231"/>
      <c r="DD151" s="231"/>
      <c r="DE151" s="231"/>
      <c r="DF151" s="231"/>
      <c r="DG151" s="231"/>
      <c r="DH151" s="231"/>
      <c r="DI151" s="231"/>
      <c r="DJ151" s="231"/>
      <c r="DK151" s="231"/>
      <c r="DL151" s="231"/>
      <c r="DM151" s="232"/>
      <c r="DN151" s="262"/>
      <c r="DO151" s="263"/>
      <c r="DP151" s="264"/>
      <c r="DQ151" s="78"/>
      <c r="DR151" s="230" t="s">
        <v>210</v>
      </c>
      <c r="DS151" s="231"/>
      <c r="DT151" s="231"/>
      <c r="DU151" s="231"/>
      <c r="DV151" s="231"/>
      <c r="DW151" s="231"/>
      <c r="DX151" s="231"/>
      <c r="DY151" s="231"/>
      <c r="DZ151" s="231"/>
      <c r="EA151" s="231"/>
      <c r="EB151" s="231"/>
      <c r="EC151" s="231"/>
      <c r="ED151" s="231"/>
      <c r="EE151" s="231"/>
      <c r="EF151" s="231"/>
      <c r="EG151" s="231"/>
      <c r="EH151" s="231"/>
      <c r="EI151" s="232"/>
      <c r="EJ151" s="262"/>
      <c r="EK151" s="263"/>
      <c r="EL151" s="264"/>
      <c r="EM151" s="78"/>
      <c r="EN151" s="24"/>
      <c r="EO151" s="515"/>
      <c r="EP151" s="515"/>
      <c r="EQ151" s="161"/>
      <c r="ER151" s="161"/>
      <c r="ES151" s="227"/>
      <c r="ET151" s="228"/>
      <c r="EU151" s="228"/>
      <c r="EV151" s="228"/>
      <c r="EW151" s="228"/>
      <c r="EX151" s="228"/>
      <c r="EY151" s="228"/>
      <c r="EZ151" s="228"/>
      <c r="FA151" s="228"/>
      <c r="FB151" s="228"/>
      <c r="FC151" s="228"/>
      <c r="FD151" s="229"/>
      <c r="FE151" s="227"/>
      <c r="FF151" s="229"/>
      <c r="FG151" s="161"/>
      <c r="FH151" s="161"/>
      <c r="FI151" s="227"/>
      <c r="FJ151" s="228"/>
      <c r="FK151" s="228"/>
      <c r="FL151" s="228"/>
      <c r="FM151" s="228"/>
      <c r="FN151" s="228"/>
      <c r="FO151" s="228"/>
      <c r="FP151" s="228"/>
      <c r="FQ151" s="228"/>
      <c r="FR151" s="228"/>
      <c r="FS151" s="228"/>
      <c r="FT151" s="228"/>
      <c r="FU151" s="228"/>
      <c r="FV151" s="229"/>
      <c r="FW151" s="227"/>
      <c r="FX151" s="228"/>
      <c r="FY151" s="229"/>
      <c r="FZ151" s="161"/>
      <c r="GA151" s="227"/>
      <c r="GB151" s="228"/>
      <c r="GC151" s="228"/>
      <c r="GD151" s="228"/>
      <c r="GE151" s="228"/>
      <c r="GF151" s="228"/>
      <c r="GG151" s="228"/>
      <c r="GH151" s="228"/>
      <c r="GI151" s="228"/>
      <c r="GJ151" s="228"/>
      <c r="GK151" s="228"/>
      <c r="GL151" s="228"/>
      <c r="GM151" s="228"/>
      <c r="GN151" s="228"/>
      <c r="GO151" s="228"/>
      <c r="GP151" s="229"/>
      <c r="GQ151" s="227"/>
      <c r="GR151" s="228"/>
      <c r="GS151" s="229"/>
      <c r="GT151" s="161"/>
      <c r="GU151" s="161"/>
      <c r="GV151" s="161"/>
      <c r="GW151" s="189"/>
      <c r="GX151" s="519"/>
      <c r="GY151" s="45"/>
    </row>
    <row r="152" spans="4:207" ht="2.4" customHeight="1" x14ac:dyDescent="0.2">
      <c r="D152" s="497"/>
      <c r="E152" s="186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437"/>
      <c r="BB152" s="437"/>
      <c r="BC152" s="91"/>
      <c r="BD152" s="161"/>
      <c r="BE152" s="325"/>
      <c r="BF152" s="326"/>
      <c r="BG152" s="326"/>
      <c r="BH152" s="326"/>
      <c r="BI152" s="326"/>
      <c r="BJ152" s="326"/>
      <c r="BK152" s="326"/>
      <c r="BL152" s="326"/>
      <c r="BM152" s="326"/>
      <c r="BN152" s="326"/>
      <c r="BO152" s="326"/>
      <c r="BP152" s="326"/>
      <c r="BQ152" s="326"/>
      <c r="BR152" s="326"/>
      <c r="BS152" s="326"/>
      <c r="BT152" s="326"/>
      <c r="BU152" s="326"/>
      <c r="BV152" s="326"/>
      <c r="BW152" s="326"/>
      <c r="BX152" s="327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2"/>
      <c r="CU152" s="1"/>
      <c r="CV152" s="1"/>
      <c r="CW152" s="78"/>
      <c r="CX152" s="233"/>
      <c r="CY152" s="234"/>
      <c r="CZ152" s="234"/>
      <c r="DA152" s="234"/>
      <c r="DB152" s="234"/>
      <c r="DC152" s="234"/>
      <c r="DD152" s="234"/>
      <c r="DE152" s="234"/>
      <c r="DF152" s="234"/>
      <c r="DG152" s="234"/>
      <c r="DH152" s="234"/>
      <c r="DI152" s="234"/>
      <c r="DJ152" s="234"/>
      <c r="DK152" s="234"/>
      <c r="DL152" s="234"/>
      <c r="DM152" s="235"/>
      <c r="DN152" s="265"/>
      <c r="DO152" s="266"/>
      <c r="DP152" s="267"/>
      <c r="DQ152" s="78"/>
      <c r="DR152" s="233"/>
      <c r="DS152" s="234"/>
      <c r="DT152" s="234"/>
      <c r="DU152" s="234"/>
      <c r="DV152" s="234"/>
      <c r="DW152" s="234"/>
      <c r="DX152" s="234"/>
      <c r="DY152" s="234"/>
      <c r="DZ152" s="234"/>
      <c r="EA152" s="234"/>
      <c r="EB152" s="234"/>
      <c r="EC152" s="234"/>
      <c r="ED152" s="234"/>
      <c r="EE152" s="234"/>
      <c r="EF152" s="234"/>
      <c r="EG152" s="234"/>
      <c r="EH152" s="234"/>
      <c r="EI152" s="235"/>
      <c r="EJ152" s="265"/>
      <c r="EK152" s="266"/>
      <c r="EL152" s="267"/>
      <c r="EM152" s="78"/>
      <c r="EN152" s="24"/>
      <c r="EO152" s="515"/>
      <c r="EP152" s="515"/>
      <c r="EQ152" s="161"/>
      <c r="ER152" s="161"/>
      <c r="ES152" s="221" t="s">
        <v>211</v>
      </c>
      <c r="ET152" s="222"/>
      <c r="EU152" s="222"/>
      <c r="EV152" s="222"/>
      <c r="EW152" s="222"/>
      <c r="EX152" s="222"/>
      <c r="EY152" s="222"/>
      <c r="EZ152" s="222"/>
      <c r="FA152" s="222"/>
      <c r="FB152" s="222"/>
      <c r="FC152" s="222"/>
      <c r="FD152" s="223"/>
      <c r="FE152" s="221"/>
      <c r="FF152" s="223"/>
      <c r="FG152" s="161"/>
      <c r="FH152" s="161"/>
      <c r="FI152" s="221" t="s">
        <v>212</v>
      </c>
      <c r="FJ152" s="222"/>
      <c r="FK152" s="222"/>
      <c r="FL152" s="222"/>
      <c r="FM152" s="222"/>
      <c r="FN152" s="222"/>
      <c r="FO152" s="222"/>
      <c r="FP152" s="222"/>
      <c r="FQ152" s="222"/>
      <c r="FR152" s="222"/>
      <c r="FS152" s="222"/>
      <c r="FT152" s="222"/>
      <c r="FU152" s="222"/>
      <c r="FV152" s="223"/>
      <c r="FW152" s="221"/>
      <c r="FX152" s="222"/>
      <c r="FY152" s="223"/>
      <c r="FZ152" s="161"/>
      <c r="GA152" s="221" t="s">
        <v>151</v>
      </c>
      <c r="GB152" s="222"/>
      <c r="GC152" s="222"/>
      <c r="GD152" s="222"/>
      <c r="GE152" s="222"/>
      <c r="GF152" s="222"/>
      <c r="GG152" s="222"/>
      <c r="GH152" s="222"/>
      <c r="GI152" s="222"/>
      <c r="GJ152" s="222"/>
      <c r="GK152" s="222"/>
      <c r="GL152" s="222"/>
      <c r="GM152" s="222"/>
      <c r="GN152" s="222"/>
      <c r="GO152" s="222"/>
      <c r="GP152" s="223"/>
      <c r="GQ152" s="221"/>
      <c r="GR152" s="222"/>
      <c r="GS152" s="223"/>
      <c r="GT152" s="161"/>
      <c r="GU152" s="161"/>
      <c r="GV152" s="161"/>
      <c r="GW152" s="189"/>
      <c r="GX152" s="519"/>
      <c r="GY152" s="45"/>
    </row>
    <row r="153" spans="4:207" ht="2.4" customHeight="1" x14ac:dyDescent="0.2">
      <c r="D153" s="497"/>
      <c r="E153" s="186"/>
      <c r="F153" s="5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40"/>
      <c r="BA153" s="437"/>
      <c r="BB153" s="437"/>
      <c r="BC153" s="91"/>
      <c r="BD153" s="161"/>
      <c r="BE153" s="325"/>
      <c r="BF153" s="326"/>
      <c r="BG153" s="326"/>
      <c r="BH153" s="326"/>
      <c r="BI153" s="326"/>
      <c r="BJ153" s="326"/>
      <c r="BK153" s="326"/>
      <c r="BL153" s="326"/>
      <c r="BM153" s="326"/>
      <c r="BN153" s="326"/>
      <c r="BO153" s="326"/>
      <c r="BP153" s="326"/>
      <c r="BQ153" s="326"/>
      <c r="BR153" s="326"/>
      <c r="BS153" s="326"/>
      <c r="BT153" s="326"/>
      <c r="BU153" s="326"/>
      <c r="BV153" s="326"/>
      <c r="BW153" s="326"/>
      <c r="BX153" s="327"/>
      <c r="BY153" s="138"/>
      <c r="BZ153" s="138"/>
      <c r="CA153" s="151"/>
      <c r="CB153" s="151"/>
      <c r="CC153" s="151"/>
      <c r="CD153" s="151"/>
      <c r="CE153" s="151"/>
      <c r="CF153" s="151"/>
      <c r="CG153" s="151"/>
      <c r="CH153" s="151"/>
      <c r="CI153" s="151"/>
      <c r="CJ153" s="151"/>
      <c r="CK153" s="151"/>
      <c r="CL153" s="151"/>
      <c r="CM153" s="151"/>
      <c r="CN153" s="151"/>
      <c r="CO153" s="151"/>
      <c r="CP153" s="151"/>
      <c r="CQ153" s="151"/>
      <c r="CR153" s="151"/>
      <c r="CS153" s="151"/>
      <c r="CT153" s="2"/>
      <c r="CU153" s="1"/>
      <c r="CV153" s="1"/>
      <c r="CW153" s="78"/>
      <c r="CX153" s="233"/>
      <c r="CY153" s="234"/>
      <c r="CZ153" s="234"/>
      <c r="DA153" s="234"/>
      <c r="DB153" s="234"/>
      <c r="DC153" s="234"/>
      <c r="DD153" s="234"/>
      <c r="DE153" s="234"/>
      <c r="DF153" s="234"/>
      <c r="DG153" s="234"/>
      <c r="DH153" s="234"/>
      <c r="DI153" s="234"/>
      <c r="DJ153" s="234"/>
      <c r="DK153" s="234"/>
      <c r="DL153" s="234"/>
      <c r="DM153" s="235"/>
      <c r="DN153" s="265"/>
      <c r="DO153" s="266"/>
      <c r="DP153" s="267"/>
      <c r="DQ153" s="151"/>
      <c r="DR153" s="233"/>
      <c r="DS153" s="234"/>
      <c r="DT153" s="234"/>
      <c r="DU153" s="234"/>
      <c r="DV153" s="234"/>
      <c r="DW153" s="234"/>
      <c r="DX153" s="234"/>
      <c r="DY153" s="234"/>
      <c r="DZ153" s="234"/>
      <c r="EA153" s="234"/>
      <c r="EB153" s="234"/>
      <c r="EC153" s="234"/>
      <c r="ED153" s="234"/>
      <c r="EE153" s="234"/>
      <c r="EF153" s="234"/>
      <c r="EG153" s="234"/>
      <c r="EH153" s="234"/>
      <c r="EI153" s="235"/>
      <c r="EJ153" s="265"/>
      <c r="EK153" s="266"/>
      <c r="EL153" s="267"/>
      <c r="EM153" s="78"/>
      <c r="EN153" s="24"/>
      <c r="EO153" s="515"/>
      <c r="EP153" s="515"/>
      <c r="EQ153" s="161"/>
      <c r="ER153" s="161"/>
      <c r="ES153" s="224"/>
      <c r="ET153" s="225"/>
      <c r="EU153" s="225"/>
      <c r="EV153" s="225"/>
      <c r="EW153" s="225"/>
      <c r="EX153" s="225"/>
      <c r="EY153" s="225"/>
      <c r="EZ153" s="225"/>
      <c r="FA153" s="225"/>
      <c r="FB153" s="225"/>
      <c r="FC153" s="225"/>
      <c r="FD153" s="226"/>
      <c r="FE153" s="224"/>
      <c r="FF153" s="226"/>
      <c r="FG153" s="161"/>
      <c r="FH153" s="161"/>
      <c r="FI153" s="224"/>
      <c r="FJ153" s="225"/>
      <c r="FK153" s="225"/>
      <c r="FL153" s="225"/>
      <c r="FM153" s="225"/>
      <c r="FN153" s="225"/>
      <c r="FO153" s="225"/>
      <c r="FP153" s="225"/>
      <c r="FQ153" s="225"/>
      <c r="FR153" s="225"/>
      <c r="FS153" s="225"/>
      <c r="FT153" s="225"/>
      <c r="FU153" s="225"/>
      <c r="FV153" s="226"/>
      <c r="FW153" s="224"/>
      <c r="FX153" s="225"/>
      <c r="FY153" s="226"/>
      <c r="FZ153" s="161"/>
      <c r="GA153" s="224"/>
      <c r="GB153" s="225"/>
      <c r="GC153" s="225"/>
      <c r="GD153" s="225"/>
      <c r="GE153" s="225"/>
      <c r="GF153" s="225"/>
      <c r="GG153" s="225"/>
      <c r="GH153" s="225"/>
      <c r="GI153" s="225"/>
      <c r="GJ153" s="225"/>
      <c r="GK153" s="225"/>
      <c r="GL153" s="225"/>
      <c r="GM153" s="225"/>
      <c r="GN153" s="225"/>
      <c r="GO153" s="225"/>
      <c r="GP153" s="226"/>
      <c r="GQ153" s="224"/>
      <c r="GR153" s="225"/>
      <c r="GS153" s="226"/>
      <c r="GT153" s="161"/>
      <c r="GU153" s="161"/>
      <c r="GV153" s="161"/>
      <c r="GW153" s="189"/>
      <c r="GX153" s="519"/>
      <c r="GY153" s="45"/>
    </row>
    <row r="154" spans="4:207" ht="2.4" customHeight="1" x14ac:dyDescent="0.2">
      <c r="D154" s="497"/>
      <c r="E154" s="186"/>
      <c r="F154" s="17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4"/>
      <c r="BA154" s="437"/>
      <c r="BB154" s="437"/>
      <c r="BC154" s="92"/>
      <c r="BD154" s="161"/>
      <c r="BE154" s="325"/>
      <c r="BF154" s="326"/>
      <c r="BG154" s="326"/>
      <c r="BH154" s="326"/>
      <c r="BI154" s="326"/>
      <c r="BJ154" s="326"/>
      <c r="BK154" s="326"/>
      <c r="BL154" s="326"/>
      <c r="BM154" s="326"/>
      <c r="BN154" s="326"/>
      <c r="BO154" s="326"/>
      <c r="BP154" s="326"/>
      <c r="BQ154" s="326"/>
      <c r="BR154" s="326"/>
      <c r="BS154" s="326"/>
      <c r="BT154" s="326"/>
      <c r="BU154" s="326"/>
      <c r="BV154" s="326"/>
      <c r="BW154" s="326"/>
      <c r="BX154" s="327"/>
      <c r="BY154" s="138"/>
      <c r="BZ154" s="138"/>
      <c r="CA154" s="151"/>
      <c r="CB154" s="151"/>
      <c r="CC154" s="151"/>
      <c r="CD154" s="151"/>
      <c r="CE154" s="151"/>
      <c r="CF154" s="151"/>
      <c r="CG154" s="151"/>
      <c r="CH154" s="151"/>
      <c r="CI154" s="151"/>
      <c r="CJ154" s="151"/>
      <c r="CK154" s="151"/>
      <c r="CL154" s="151"/>
      <c r="CM154" s="151"/>
      <c r="CN154" s="151"/>
      <c r="CO154" s="151"/>
      <c r="CP154" s="151"/>
      <c r="CQ154" s="151"/>
      <c r="CR154" s="151"/>
      <c r="CS154" s="151"/>
      <c r="CT154" s="2"/>
      <c r="CU154" s="1"/>
      <c r="CV154" s="1"/>
      <c r="CW154" s="78"/>
      <c r="CX154" s="233"/>
      <c r="CY154" s="234"/>
      <c r="CZ154" s="234"/>
      <c r="DA154" s="234"/>
      <c r="DB154" s="234"/>
      <c r="DC154" s="234"/>
      <c r="DD154" s="234"/>
      <c r="DE154" s="234"/>
      <c r="DF154" s="234"/>
      <c r="DG154" s="234"/>
      <c r="DH154" s="234"/>
      <c r="DI154" s="234"/>
      <c r="DJ154" s="234"/>
      <c r="DK154" s="234"/>
      <c r="DL154" s="234"/>
      <c r="DM154" s="235"/>
      <c r="DN154" s="265"/>
      <c r="DO154" s="266"/>
      <c r="DP154" s="267"/>
      <c r="DQ154" s="151"/>
      <c r="DR154" s="233"/>
      <c r="DS154" s="234"/>
      <c r="DT154" s="234"/>
      <c r="DU154" s="234"/>
      <c r="DV154" s="234"/>
      <c r="DW154" s="234"/>
      <c r="DX154" s="234"/>
      <c r="DY154" s="234"/>
      <c r="DZ154" s="234"/>
      <c r="EA154" s="234"/>
      <c r="EB154" s="234"/>
      <c r="EC154" s="234"/>
      <c r="ED154" s="234"/>
      <c r="EE154" s="234"/>
      <c r="EF154" s="234"/>
      <c r="EG154" s="234"/>
      <c r="EH154" s="234"/>
      <c r="EI154" s="235"/>
      <c r="EJ154" s="265"/>
      <c r="EK154" s="266"/>
      <c r="EL154" s="267"/>
      <c r="EM154" s="78"/>
      <c r="EN154" s="24"/>
      <c r="EO154" s="515"/>
      <c r="EP154" s="515"/>
      <c r="EQ154" s="161"/>
      <c r="ER154" s="161"/>
      <c r="ES154" s="224"/>
      <c r="ET154" s="225"/>
      <c r="EU154" s="225"/>
      <c r="EV154" s="225"/>
      <c r="EW154" s="225"/>
      <c r="EX154" s="225"/>
      <c r="EY154" s="225"/>
      <c r="EZ154" s="225"/>
      <c r="FA154" s="225"/>
      <c r="FB154" s="225"/>
      <c r="FC154" s="225"/>
      <c r="FD154" s="226"/>
      <c r="FE154" s="224"/>
      <c r="FF154" s="226"/>
      <c r="FG154" s="161"/>
      <c r="FH154" s="161"/>
      <c r="FI154" s="224"/>
      <c r="FJ154" s="225"/>
      <c r="FK154" s="225"/>
      <c r="FL154" s="225"/>
      <c r="FM154" s="225"/>
      <c r="FN154" s="225"/>
      <c r="FO154" s="225"/>
      <c r="FP154" s="225"/>
      <c r="FQ154" s="225"/>
      <c r="FR154" s="225"/>
      <c r="FS154" s="225"/>
      <c r="FT154" s="225"/>
      <c r="FU154" s="225"/>
      <c r="FV154" s="226"/>
      <c r="FW154" s="224"/>
      <c r="FX154" s="225"/>
      <c r="FY154" s="226"/>
      <c r="FZ154" s="161"/>
      <c r="GA154" s="224"/>
      <c r="GB154" s="225"/>
      <c r="GC154" s="225"/>
      <c r="GD154" s="225"/>
      <c r="GE154" s="225"/>
      <c r="GF154" s="225"/>
      <c r="GG154" s="225"/>
      <c r="GH154" s="225"/>
      <c r="GI154" s="225"/>
      <c r="GJ154" s="225"/>
      <c r="GK154" s="225"/>
      <c r="GL154" s="225"/>
      <c r="GM154" s="225"/>
      <c r="GN154" s="225"/>
      <c r="GO154" s="225"/>
      <c r="GP154" s="226"/>
      <c r="GQ154" s="224"/>
      <c r="GR154" s="225"/>
      <c r="GS154" s="226"/>
      <c r="GT154" s="161"/>
      <c r="GU154" s="161"/>
      <c r="GV154" s="161"/>
      <c r="GW154" s="189"/>
      <c r="GX154" s="519"/>
      <c r="GY154" s="45"/>
    </row>
    <row r="155" spans="4:207" ht="2.4" customHeight="1" x14ac:dyDescent="0.2">
      <c r="D155" s="497"/>
      <c r="E155" s="186"/>
      <c r="F155" s="17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4"/>
      <c r="BA155" s="437"/>
      <c r="BB155" s="437"/>
      <c r="BC155" s="92"/>
      <c r="BD155" s="93"/>
      <c r="BE155" s="328"/>
      <c r="BF155" s="329"/>
      <c r="BG155" s="329"/>
      <c r="BH155" s="329"/>
      <c r="BI155" s="329"/>
      <c r="BJ155" s="329"/>
      <c r="BK155" s="329"/>
      <c r="BL155" s="329"/>
      <c r="BM155" s="329"/>
      <c r="BN155" s="329"/>
      <c r="BO155" s="329"/>
      <c r="BP155" s="329"/>
      <c r="BQ155" s="329"/>
      <c r="BR155" s="329"/>
      <c r="BS155" s="329"/>
      <c r="BT155" s="329"/>
      <c r="BU155" s="329"/>
      <c r="BV155" s="329"/>
      <c r="BW155" s="329"/>
      <c r="BX155" s="330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2"/>
      <c r="CU155" s="1"/>
      <c r="CV155" s="1"/>
      <c r="CW155" s="93"/>
      <c r="CX155" s="236"/>
      <c r="CY155" s="237"/>
      <c r="CZ155" s="237"/>
      <c r="DA155" s="237"/>
      <c r="DB155" s="237"/>
      <c r="DC155" s="237"/>
      <c r="DD155" s="237"/>
      <c r="DE155" s="237"/>
      <c r="DF155" s="237"/>
      <c r="DG155" s="237"/>
      <c r="DH155" s="237"/>
      <c r="DI155" s="237"/>
      <c r="DJ155" s="237"/>
      <c r="DK155" s="237"/>
      <c r="DL155" s="237"/>
      <c r="DM155" s="238"/>
      <c r="DN155" s="268"/>
      <c r="DO155" s="269"/>
      <c r="DP155" s="270"/>
      <c r="DQ155" s="151"/>
      <c r="DR155" s="236"/>
      <c r="DS155" s="237"/>
      <c r="DT155" s="237"/>
      <c r="DU155" s="237"/>
      <c r="DV155" s="237"/>
      <c r="DW155" s="237"/>
      <c r="DX155" s="237"/>
      <c r="DY155" s="237"/>
      <c r="DZ155" s="237"/>
      <c r="EA155" s="237"/>
      <c r="EB155" s="237"/>
      <c r="EC155" s="237"/>
      <c r="ED155" s="237"/>
      <c r="EE155" s="237"/>
      <c r="EF155" s="237"/>
      <c r="EG155" s="237"/>
      <c r="EH155" s="237"/>
      <c r="EI155" s="238"/>
      <c r="EJ155" s="268"/>
      <c r="EK155" s="269"/>
      <c r="EL155" s="270"/>
      <c r="EM155" s="93"/>
      <c r="EN155" s="24"/>
      <c r="EO155" s="515"/>
      <c r="EP155" s="515"/>
      <c r="EQ155" s="161"/>
      <c r="ER155" s="161"/>
      <c r="ES155" s="227"/>
      <c r="ET155" s="228"/>
      <c r="EU155" s="228"/>
      <c r="EV155" s="228"/>
      <c r="EW155" s="228"/>
      <c r="EX155" s="228"/>
      <c r="EY155" s="228"/>
      <c r="EZ155" s="228"/>
      <c r="FA155" s="228"/>
      <c r="FB155" s="228"/>
      <c r="FC155" s="228"/>
      <c r="FD155" s="229"/>
      <c r="FE155" s="227"/>
      <c r="FF155" s="229"/>
      <c r="FG155" s="161"/>
      <c r="FH155" s="161"/>
      <c r="FI155" s="227"/>
      <c r="FJ155" s="228"/>
      <c r="FK155" s="228"/>
      <c r="FL155" s="228"/>
      <c r="FM155" s="228"/>
      <c r="FN155" s="228"/>
      <c r="FO155" s="228"/>
      <c r="FP155" s="228"/>
      <c r="FQ155" s="228"/>
      <c r="FR155" s="228"/>
      <c r="FS155" s="228"/>
      <c r="FT155" s="228"/>
      <c r="FU155" s="228"/>
      <c r="FV155" s="229"/>
      <c r="FW155" s="227"/>
      <c r="FX155" s="228"/>
      <c r="FY155" s="229"/>
      <c r="FZ155" s="161"/>
      <c r="GA155" s="227"/>
      <c r="GB155" s="228"/>
      <c r="GC155" s="228"/>
      <c r="GD155" s="228"/>
      <c r="GE155" s="228"/>
      <c r="GF155" s="228"/>
      <c r="GG155" s="228"/>
      <c r="GH155" s="228"/>
      <c r="GI155" s="228"/>
      <c r="GJ155" s="228"/>
      <c r="GK155" s="228"/>
      <c r="GL155" s="228"/>
      <c r="GM155" s="228"/>
      <c r="GN155" s="228"/>
      <c r="GO155" s="228"/>
      <c r="GP155" s="229"/>
      <c r="GQ155" s="227"/>
      <c r="GR155" s="228"/>
      <c r="GS155" s="229"/>
      <c r="GT155" s="161"/>
      <c r="GU155" s="161"/>
      <c r="GV155" s="161"/>
      <c r="GW155" s="189"/>
      <c r="GX155" s="519"/>
      <c r="GY155" s="45"/>
    </row>
    <row r="156" spans="4:207" ht="2.4" customHeight="1" x14ac:dyDescent="0.25">
      <c r="D156" s="497"/>
      <c r="E156" s="186"/>
      <c r="F156" s="17"/>
      <c r="G156" s="313" t="s">
        <v>213</v>
      </c>
      <c r="H156" s="314"/>
      <c r="I156" s="314"/>
      <c r="J156" s="314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4"/>
      <c r="W156" s="314"/>
      <c r="X156" s="314"/>
      <c r="Y156" s="315"/>
      <c r="AA156" s="230" t="s">
        <v>214</v>
      </c>
      <c r="AB156" s="231"/>
      <c r="AC156" s="231"/>
      <c r="AD156" s="231"/>
      <c r="AE156" s="231"/>
      <c r="AF156" s="231"/>
      <c r="AG156" s="231"/>
      <c r="AH156" s="231"/>
      <c r="AI156" s="231"/>
      <c r="AJ156" s="231"/>
      <c r="AK156" s="231"/>
      <c r="AL156" s="231"/>
      <c r="AM156" s="231"/>
      <c r="AN156" s="231"/>
      <c r="AO156" s="231"/>
      <c r="AP156" s="231"/>
      <c r="AQ156" s="231"/>
      <c r="AR156" s="231"/>
      <c r="AS156" s="231"/>
      <c r="AT156" s="232"/>
      <c r="AU156"/>
      <c r="AV156" s="304"/>
      <c r="AW156" s="305"/>
      <c r="AX156" s="305"/>
      <c r="AY156" s="306"/>
      <c r="AZ156" s="4"/>
      <c r="BA156" s="437"/>
      <c r="BB156" s="437"/>
      <c r="BC156" s="92"/>
      <c r="BD156" s="285" t="s">
        <v>215</v>
      </c>
      <c r="BE156" s="285"/>
      <c r="BF156" s="285"/>
      <c r="BG156" s="285"/>
      <c r="BH156" s="285"/>
      <c r="BI156" s="285"/>
      <c r="BJ156" s="285"/>
      <c r="BK156" s="285"/>
      <c r="BL156" s="285"/>
      <c r="BM156" s="285"/>
      <c r="BN156" s="285"/>
      <c r="BO156" s="285"/>
      <c r="BP156" s="285"/>
      <c r="BQ156" s="285"/>
      <c r="BR156" s="285"/>
      <c r="BS156" s="285"/>
      <c r="BT156" s="285"/>
      <c r="BU156" s="285"/>
      <c r="BV156" s="285"/>
      <c r="BW156" s="285"/>
      <c r="BX156" s="285"/>
      <c r="BY156" s="285"/>
      <c r="BZ156" s="285"/>
      <c r="CA156" s="285"/>
      <c r="CB156" s="285"/>
      <c r="CC156" s="285"/>
      <c r="CD156" s="285"/>
      <c r="CE156" s="285"/>
      <c r="CF156" s="285"/>
      <c r="CG156" s="285"/>
      <c r="CH156" s="285"/>
      <c r="CI156" s="285"/>
      <c r="CJ156" s="285"/>
      <c r="CK156" s="285"/>
      <c r="CL156" s="285"/>
      <c r="CM156" s="285"/>
      <c r="CN156" s="285"/>
      <c r="CO156" s="285"/>
      <c r="CP156" s="285"/>
      <c r="CQ156" s="285"/>
      <c r="CR156" s="285"/>
      <c r="CS156" s="285"/>
      <c r="CT156" s="285"/>
      <c r="CU156" s="1"/>
      <c r="CV156" s="1"/>
      <c r="CW156" s="151"/>
      <c r="CX156" s="230" t="s">
        <v>216</v>
      </c>
      <c r="CY156" s="231"/>
      <c r="CZ156" s="231"/>
      <c r="DA156" s="231"/>
      <c r="DB156" s="231"/>
      <c r="DC156" s="231"/>
      <c r="DD156" s="231"/>
      <c r="DE156" s="231"/>
      <c r="DF156" s="231"/>
      <c r="DG156" s="231"/>
      <c r="DH156" s="231"/>
      <c r="DI156" s="231"/>
      <c r="DJ156" s="231"/>
      <c r="DK156" s="231"/>
      <c r="DL156" s="231"/>
      <c r="DM156" s="232"/>
      <c r="DN156" s="286"/>
      <c r="DO156" s="287"/>
      <c r="DP156" s="288"/>
      <c r="DQ156" s="93"/>
      <c r="DR156" s="230" t="s">
        <v>217</v>
      </c>
      <c r="DS156" s="231"/>
      <c r="DT156" s="231"/>
      <c r="DU156" s="231"/>
      <c r="DV156" s="231"/>
      <c r="DW156" s="231"/>
      <c r="DX156" s="231"/>
      <c r="DY156" s="231"/>
      <c r="DZ156" s="231"/>
      <c r="EA156" s="231"/>
      <c r="EB156" s="231"/>
      <c r="EC156" s="231"/>
      <c r="ED156" s="231"/>
      <c r="EE156" s="231"/>
      <c r="EF156" s="231"/>
      <c r="EG156" s="231"/>
      <c r="EH156" s="231"/>
      <c r="EI156" s="232"/>
      <c r="EJ156" s="286"/>
      <c r="EK156" s="287"/>
      <c r="EL156" s="288"/>
      <c r="EM156" s="138"/>
      <c r="EN156" s="24"/>
      <c r="EO156" s="515"/>
      <c r="EP156" s="515"/>
      <c r="EQ156" s="161"/>
      <c r="ER156" s="161"/>
      <c r="ES156" s="161"/>
      <c r="ET156" s="161"/>
      <c r="EU156" s="161"/>
      <c r="EV156" s="161"/>
      <c r="EW156" s="161"/>
      <c r="EX156" s="161"/>
      <c r="EY156" s="161"/>
      <c r="EZ156" s="161"/>
      <c r="FA156" s="161"/>
      <c r="FB156" s="161"/>
      <c r="FC156" s="161"/>
      <c r="FD156" s="161"/>
      <c r="FE156" s="161"/>
      <c r="FF156" s="161"/>
      <c r="FG156" s="161"/>
      <c r="FH156" s="161"/>
      <c r="FI156" s="161"/>
      <c r="FJ156" s="161"/>
      <c r="FK156" s="161"/>
      <c r="FL156" s="161"/>
      <c r="FM156" s="161"/>
      <c r="FN156" s="161"/>
      <c r="FO156" s="161"/>
      <c r="FP156" s="161"/>
      <c r="FQ156" s="161"/>
      <c r="FR156" s="161"/>
      <c r="FS156" s="161"/>
      <c r="FT156" s="161"/>
      <c r="FU156" s="161"/>
      <c r="FV156" s="161"/>
      <c r="FW156" s="161"/>
      <c r="FX156" s="161"/>
      <c r="FY156" s="161"/>
      <c r="FZ156" s="161"/>
      <c r="GA156" s="161"/>
      <c r="GB156" s="161"/>
      <c r="GC156" s="161"/>
      <c r="GD156" s="161"/>
      <c r="GE156" s="161"/>
      <c r="GF156" s="161"/>
      <c r="GG156" s="161"/>
      <c r="GH156" s="161"/>
      <c r="GI156" s="161"/>
      <c r="GJ156" s="161"/>
      <c r="GK156" s="161"/>
      <c r="GL156" s="161"/>
      <c r="GM156" s="161"/>
      <c r="GN156" s="161"/>
      <c r="GO156" s="161"/>
      <c r="GP156" s="161"/>
      <c r="GQ156" s="161"/>
      <c r="GR156" s="161"/>
      <c r="GS156" s="161"/>
      <c r="GT156" s="161"/>
      <c r="GU156" s="161"/>
      <c r="GV156" s="161"/>
      <c r="GW156" s="189"/>
      <c r="GX156" s="519"/>
      <c r="GY156" s="45"/>
    </row>
    <row r="157" spans="4:207" ht="2.4" customHeight="1" x14ac:dyDescent="0.25">
      <c r="D157" s="497"/>
      <c r="E157" s="186"/>
      <c r="F157" s="17"/>
      <c r="G157" s="316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8"/>
      <c r="AA157" s="233"/>
      <c r="AB157" s="234"/>
      <c r="AC157" s="234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34"/>
      <c r="AO157" s="234"/>
      <c r="AP157" s="234"/>
      <c r="AQ157" s="234"/>
      <c r="AR157" s="234"/>
      <c r="AS157" s="234"/>
      <c r="AT157" s="235"/>
      <c r="AU157"/>
      <c r="AV157" s="307"/>
      <c r="AW157" s="308"/>
      <c r="AX157" s="308"/>
      <c r="AY157" s="309"/>
      <c r="AZ157" s="4"/>
      <c r="BA157" s="437"/>
      <c r="BB157" s="437"/>
      <c r="BC157" s="92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  <c r="BQ157" s="285"/>
      <c r="BR157" s="285"/>
      <c r="BS157" s="285"/>
      <c r="BT157" s="285"/>
      <c r="BU157" s="285"/>
      <c r="BV157" s="285"/>
      <c r="BW157" s="285"/>
      <c r="BX157" s="285"/>
      <c r="BY157" s="285"/>
      <c r="BZ157" s="285"/>
      <c r="CA157" s="285"/>
      <c r="CB157" s="285"/>
      <c r="CC157" s="285"/>
      <c r="CD157" s="285"/>
      <c r="CE157" s="285"/>
      <c r="CF157" s="285"/>
      <c r="CG157" s="285"/>
      <c r="CH157" s="285"/>
      <c r="CI157" s="285"/>
      <c r="CJ157" s="285"/>
      <c r="CK157" s="285"/>
      <c r="CL157" s="285"/>
      <c r="CM157" s="285"/>
      <c r="CN157" s="285"/>
      <c r="CO157" s="285"/>
      <c r="CP157" s="285"/>
      <c r="CQ157" s="285"/>
      <c r="CR157" s="285"/>
      <c r="CS157" s="285"/>
      <c r="CT157" s="285"/>
      <c r="CU157" s="1"/>
      <c r="CV157" s="1"/>
      <c r="CW157" s="151"/>
      <c r="CX157" s="233"/>
      <c r="CY157" s="234"/>
      <c r="CZ157" s="234"/>
      <c r="DA157" s="234"/>
      <c r="DB157" s="234"/>
      <c r="DC157" s="234"/>
      <c r="DD157" s="234"/>
      <c r="DE157" s="234"/>
      <c r="DF157" s="234"/>
      <c r="DG157" s="234"/>
      <c r="DH157" s="234"/>
      <c r="DI157" s="234"/>
      <c r="DJ157" s="234"/>
      <c r="DK157" s="234"/>
      <c r="DL157" s="234"/>
      <c r="DM157" s="235"/>
      <c r="DN157" s="289"/>
      <c r="DO157" s="290"/>
      <c r="DP157" s="291"/>
      <c r="DQ157" s="93"/>
      <c r="DR157" s="233"/>
      <c r="DS157" s="234"/>
      <c r="DT157" s="234"/>
      <c r="DU157" s="234"/>
      <c r="DV157" s="234"/>
      <c r="DW157" s="234"/>
      <c r="DX157" s="234"/>
      <c r="DY157" s="234"/>
      <c r="DZ157" s="234"/>
      <c r="EA157" s="234"/>
      <c r="EB157" s="234"/>
      <c r="EC157" s="234"/>
      <c r="ED157" s="234"/>
      <c r="EE157" s="234"/>
      <c r="EF157" s="234"/>
      <c r="EG157" s="234"/>
      <c r="EH157" s="234"/>
      <c r="EI157" s="235"/>
      <c r="EJ157" s="289"/>
      <c r="EK157" s="290"/>
      <c r="EL157" s="291"/>
      <c r="EM157" s="138"/>
      <c r="EN157" s="24"/>
      <c r="EO157" s="515"/>
      <c r="EP157" s="515"/>
      <c r="EQ157" s="161"/>
      <c r="ER157" s="161"/>
      <c r="ES157" s="161"/>
      <c r="ET157" s="161"/>
      <c r="EU157" s="161"/>
      <c r="EV157" s="161"/>
      <c r="EW157" s="161"/>
      <c r="EX157" s="161"/>
      <c r="EY157" s="161"/>
      <c r="EZ157" s="161"/>
      <c r="FA157" s="161"/>
      <c r="FB157" s="161"/>
      <c r="FC157" s="161"/>
      <c r="FD157" s="161"/>
      <c r="FE157" s="161"/>
      <c r="FF157" s="161"/>
      <c r="FG157" s="161"/>
      <c r="FH157" s="161"/>
      <c r="FI157" s="161"/>
      <c r="FJ157" s="161"/>
      <c r="FK157" s="161"/>
      <c r="FL157" s="161"/>
      <c r="FM157" s="161"/>
      <c r="FN157" s="161"/>
      <c r="FO157" s="161"/>
      <c r="FP157" s="161"/>
      <c r="FQ157" s="161"/>
      <c r="FR157" s="161"/>
      <c r="FS157" s="161"/>
      <c r="FT157" s="161"/>
      <c r="FU157" s="161"/>
      <c r="FV157" s="161"/>
      <c r="FW157" s="161"/>
      <c r="FX157" s="161"/>
      <c r="FY157" s="161"/>
      <c r="FZ157" s="161"/>
      <c r="GA157" s="161"/>
      <c r="GB157" s="161"/>
      <c r="GC157" s="161"/>
      <c r="GD157" s="161"/>
      <c r="GE157" s="161"/>
      <c r="GF157" s="161"/>
      <c r="GG157" s="161"/>
      <c r="GH157" s="161"/>
      <c r="GI157" s="161"/>
      <c r="GJ157" s="161"/>
      <c r="GK157" s="161"/>
      <c r="GL157" s="161"/>
      <c r="GM157" s="161"/>
      <c r="GN157" s="161"/>
      <c r="GO157" s="161"/>
      <c r="GP157" s="161"/>
      <c r="GQ157" s="161"/>
      <c r="GR157" s="161"/>
      <c r="GS157" s="161"/>
      <c r="GT157" s="161"/>
      <c r="GU157" s="161"/>
      <c r="GV157" s="161"/>
      <c r="GW157" s="189"/>
      <c r="GX157" s="519"/>
      <c r="GY157" s="45"/>
    </row>
    <row r="158" spans="4:207" ht="2.4" customHeight="1" x14ac:dyDescent="0.25">
      <c r="D158" s="497"/>
      <c r="E158" s="186"/>
      <c r="F158" s="17"/>
      <c r="G158" s="316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8"/>
      <c r="AA158" s="233"/>
      <c r="AB158" s="234"/>
      <c r="AC158" s="234"/>
      <c r="AD158" s="234"/>
      <c r="AE158" s="234"/>
      <c r="AF158" s="234"/>
      <c r="AG158" s="234"/>
      <c r="AH158" s="234"/>
      <c r="AI158" s="234"/>
      <c r="AJ158" s="234"/>
      <c r="AK158" s="234"/>
      <c r="AL158" s="234"/>
      <c r="AM158" s="234"/>
      <c r="AN158" s="234"/>
      <c r="AO158" s="234"/>
      <c r="AP158" s="234"/>
      <c r="AQ158" s="234"/>
      <c r="AR158" s="234"/>
      <c r="AS158" s="234"/>
      <c r="AT158" s="235"/>
      <c r="AU158"/>
      <c r="AV158" s="307"/>
      <c r="AW158" s="308"/>
      <c r="AX158" s="308"/>
      <c r="AY158" s="309"/>
      <c r="AZ158" s="4"/>
      <c r="BA158" s="437"/>
      <c r="BB158" s="437"/>
      <c r="BC158" s="92"/>
      <c r="BD158" s="285"/>
      <c r="BE158" s="285"/>
      <c r="BF158" s="285"/>
      <c r="BG158" s="285"/>
      <c r="BH158" s="285"/>
      <c r="BI158" s="285"/>
      <c r="BJ158" s="285"/>
      <c r="BK158" s="285"/>
      <c r="BL158" s="285"/>
      <c r="BM158" s="285"/>
      <c r="BN158" s="285"/>
      <c r="BO158" s="285"/>
      <c r="BP158" s="285"/>
      <c r="BQ158" s="285"/>
      <c r="BR158" s="285"/>
      <c r="BS158" s="285"/>
      <c r="BT158" s="285"/>
      <c r="BU158" s="285"/>
      <c r="BV158" s="285"/>
      <c r="BW158" s="285"/>
      <c r="BX158" s="285"/>
      <c r="BY158" s="285"/>
      <c r="BZ158" s="285"/>
      <c r="CA158" s="285"/>
      <c r="CB158" s="285"/>
      <c r="CC158" s="285"/>
      <c r="CD158" s="285"/>
      <c r="CE158" s="285"/>
      <c r="CF158" s="285"/>
      <c r="CG158" s="285"/>
      <c r="CH158" s="285"/>
      <c r="CI158" s="285"/>
      <c r="CJ158" s="285"/>
      <c r="CK158" s="285"/>
      <c r="CL158" s="285"/>
      <c r="CM158" s="285"/>
      <c r="CN158" s="285"/>
      <c r="CO158" s="285"/>
      <c r="CP158" s="285"/>
      <c r="CQ158" s="285"/>
      <c r="CR158" s="285"/>
      <c r="CS158" s="285"/>
      <c r="CT158" s="285"/>
      <c r="CU158" s="1"/>
      <c r="CV158" s="1"/>
      <c r="CW158" s="151"/>
      <c r="CX158" s="233"/>
      <c r="CY158" s="234"/>
      <c r="CZ158" s="234"/>
      <c r="DA158" s="234"/>
      <c r="DB158" s="234"/>
      <c r="DC158" s="234"/>
      <c r="DD158" s="234"/>
      <c r="DE158" s="234"/>
      <c r="DF158" s="234"/>
      <c r="DG158" s="234"/>
      <c r="DH158" s="234"/>
      <c r="DI158" s="234"/>
      <c r="DJ158" s="234"/>
      <c r="DK158" s="234"/>
      <c r="DL158" s="234"/>
      <c r="DM158" s="235"/>
      <c r="DN158" s="289"/>
      <c r="DO158" s="290"/>
      <c r="DP158" s="291"/>
      <c r="DQ158" s="151"/>
      <c r="DR158" s="233"/>
      <c r="DS158" s="234"/>
      <c r="DT158" s="234"/>
      <c r="DU158" s="234"/>
      <c r="DV158" s="234"/>
      <c r="DW158" s="234"/>
      <c r="DX158" s="234"/>
      <c r="DY158" s="234"/>
      <c r="DZ158" s="234"/>
      <c r="EA158" s="234"/>
      <c r="EB158" s="234"/>
      <c r="EC158" s="234"/>
      <c r="ED158" s="234"/>
      <c r="EE158" s="234"/>
      <c r="EF158" s="234"/>
      <c r="EG158" s="234"/>
      <c r="EH158" s="234"/>
      <c r="EI158" s="235"/>
      <c r="EJ158" s="289"/>
      <c r="EK158" s="290"/>
      <c r="EL158" s="291"/>
      <c r="EM158" s="138"/>
      <c r="EN158" s="24"/>
      <c r="EO158" s="515"/>
      <c r="EP158" s="515"/>
      <c r="EQ158" s="161"/>
      <c r="ER158" s="161"/>
      <c r="ES158" s="161"/>
      <c r="ET158" s="161"/>
      <c r="EU158" s="161"/>
      <c r="EV158" s="161"/>
      <c r="EW158" s="161"/>
      <c r="EX158" s="161"/>
      <c r="EY158" s="161"/>
      <c r="EZ158" s="161"/>
      <c r="FA158" s="161"/>
      <c r="FB158" s="161"/>
      <c r="FC158" s="161"/>
      <c r="FD158" s="161"/>
      <c r="FE158" s="161"/>
      <c r="FF158" s="161"/>
      <c r="FG158" s="161"/>
      <c r="FH158" s="161"/>
      <c r="FI158" s="161"/>
      <c r="FJ158" s="161"/>
      <c r="FK158" s="161"/>
      <c r="FL158" s="161"/>
      <c r="FM158" s="161"/>
      <c r="FN158" s="161"/>
      <c r="FO158" s="161"/>
      <c r="FP158" s="161"/>
      <c r="FQ158" s="161"/>
      <c r="FR158" s="161"/>
      <c r="FS158" s="161"/>
      <c r="FT158" s="161"/>
      <c r="FU158" s="161"/>
      <c r="FV158" s="161"/>
      <c r="FW158" s="161"/>
      <c r="FX158" s="161"/>
      <c r="FY158" s="161"/>
      <c r="FZ158" s="161"/>
      <c r="GA158" s="161"/>
      <c r="GB158" s="161"/>
      <c r="GC158" s="161"/>
      <c r="GD158" s="161"/>
      <c r="GE158" s="161"/>
      <c r="GF158" s="161"/>
      <c r="GG158" s="161"/>
      <c r="GH158" s="161"/>
      <c r="GI158" s="161"/>
      <c r="GJ158" s="161"/>
      <c r="GK158" s="161"/>
      <c r="GL158" s="161"/>
      <c r="GM158" s="161"/>
      <c r="GN158" s="161"/>
      <c r="GO158" s="161"/>
      <c r="GP158" s="161"/>
      <c r="GQ158" s="161"/>
      <c r="GR158" s="161"/>
      <c r="GS158" s="161"/>
      <c r="GT158" s="161"/>
      <c r="GU158" s="161"/>
      <c r="GV158" s="161"/>
      <c r="GW158" s="189"/>
      <c r="GX158" s="519"/>
      <c r="GY158" s="45"/>
    </row>
    <row r="159" spans="4:207" ht="2.4" customHeight="1" x14ac:dyDescent="0.25">
      <c r="D159" s="497"/>
      <c r="E159" s="186"/>
      <c r="F159" s="17"/>
      <c r="G159" s="316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8"/>
      <c r="AA159" s="233"/>
      <c r="AB159" s="234"/>
      <c r="AC159" s="234"/>
      <c r="AD159" s="234"/>
      <c r="AE159" s="234"/>
      <c r="AF159" s="234"/>
      <c r="AG159" s="234"/>
      <c r="AH159" s="234"/>
      <c r="AI159" s="234"/>
      <c r="AJ159" s="234"/>
      <c r="AK159" s="234"/>
      <c r="AL159" s="234"/>
      <c r="AM159" s="234"/>
      <c r="AN159" s="234"/>
      <c r="AO159" s="234"/>
      <c r="AP159" s="234"/>
      <c r="AQ159" s="234"/>
      <c r="AR159" s="234"/>
      <c r="AS159" s="234"/>
      <c r="AT159" s="235"/>
      <c r="AU159"/>
      <c r="AV159" s="307"/>
      <c r="AW159" s="308"/>
      <c r="AX159" s="308"/>
      <c r="AY159" s="309"/>
      <c r="AZ159" s="4"/>
      <c r="BA159" s="437"/>
      <c r="BB159" s="437"/>
      <c r="BC159" s="91"/>
      <c r="BD159" s="93"/>
      <c r="BE159" s="230" t="s">
        <v>218</v>
      </c>
      <c r="BF159" s="231"/>
      <c r="BG159" s="231"/>
      <c r="BH159" s="231"/>
      <c r="BI159" s="231"/>
      <c r="BJ159" s="231"/>
      <c r="BK159" s="231"/>
      <c r="BL159" s="231"/>
      <c r="BM159" s="231"/>
      <c r="BN159" s="232"/>
      <c r="BO159" s="286"/>
      <c r="BP159" s="287"/>
      <c r="BQ159" s="288"/>
      <c r="BR159" s="93"/>
      <c r="BS159" s="230" t="s">
        <v>219</v>
      </c>
      <c r="BT159" s="231"/>
      <c r="BU159" s="231"/>
      <c r="BV159" s="231"/>
      <c r="BW159" s="231"/>
      <c r="BX159" s="231"/>
      <c r="BY159" s="231"/>
      <c r="BZ159" s="231"/>
      <c r="CA159" s="231"/>
      <c r="CB159" s="232"/>
      <c r="CC159" s="286"/>
      <c r="CD159" s="287"/>
      <c r="CE159" s="288"/>
      <c r="CF159" s="93"/>
      <c r="CG159" s="230" t="s">
        <v>220</v>
      </c>
      <c r="CH159" s="231"/>
      <c r="CI159" s="231"/>
      <c r="CJ159" s="231"/>
      <c r="CK159" s="231"/>
      <c r="CL159" s="231"/>
      <c r="CM159" s="231"/>
      <c r="CN159" s="231"/>
      <c r="CO159" s="231"/>
      <c r="CP159" s="232"/>
      <c r="CQ159" s="286"/>
      <c r="CR159" s="287"/>
      <c r="CS159" s="288"/>
      <c r="CT159" s="93"/>
      <c r="CU159" s="1"/>
      <c r="CV159" s="1"/>
      <c r="CW159" s="151"/>
      <c r="CX159" s="233"/>
      <c r="CY159" s="234"/>
      <c r="CZ159" s="234"/>
      <c r="DA159" s="234"/>
      <c r="DB159" s="234"/>
      <c r="DC159" s="234"/>
      <c r="DD159" s="234"/>
      <c r="DE159" s="234"/>
      <c r="DF159" s="234"/>
      <c r="DG159" s="234"/>
      <c r="DH159" s="234"/>
      <c r="DI159" s="234"/>
      <c r="DJ159" s="234"/>
      <c r="DK159" s="234"/>
      <c r="DL159" s="234"/>
      <c r="DM159" s="235"/>
      <c r="DN159" s="289"/>
      <c r="DO159" s="290"/>
      <c r="DP159" s="291"/>
      <c r="DQ159" s="151"/>
      <c r="DR159" s="233"/>
      <c r="DS159" s="234"/>
      <c r="DT159" s="234"/>
      <c r="DU159" s="234"/>
      <c r="DV159" s="234"/>
      <c r="DW159" s="234"/>
      <c r="DX159" s="234"/>
      <c r="DY159" s="234"/>
      <c r="DZ159" s="234"/>
      <c r="EA159" s="234"/>
      <c r="EB159" s="234"/>
      <c r="EC159" s="234"/>
      <c r="ED159" s="234"/>
      <c r="EE159" s="234"/>
      <c r="EF159" s="234"/>
      <c r="EG159" s="234"/>
      <c r="EH159" s="234"/>
      <c r="EI159" s="235"/>
      <c r="EJ159" s="289"/>
      <c r="EK159" s="290"/>
      <c r="EL159" s="291"/>
      <c r="EM159" s="138"/>
      <c r="EN159" s="24"/>
      <c r="EO159" s="515"/>
      <c r="EP159" s="515"/>
      <c r="EQ159" s="161"/>
      <c r="ER159" s="161"/>
      <c r="ES159" s="161"/>
      <c r="ET159" s="161"/>
      <c r="EU159" s="161"/>
      <c r="EV159" s="161"/>
      <c r="EW159" s="161"/>
      <c r="EX159" s="161"/>
      <c r="EY159" s="161"/>
      <c r="EZ159" s="161"/>
      <c r="FA159" s="161"/>
      <c r="FB159" s="161"/>
      <c r="FC159" s="161"/>
      <c r="FD159" s="161"/>
      <c r="FE159" s="161"/>
      <c r="FF159" s="161"/>
      <c r="FG159" s="161"/>
      <c r="FH159" s="161"/>
      <c r="FI159" s="161"/>
      <c r="FJ159" s="161"/>
      <c r="FK159" s="161"/>
      <c r="FL159" s="161"/>
      <c r="FM159" s="161"/>
      <c r="FN159" s="161"/>
      <c r="FO159" s="161"/>
      <c r="FP159" s="161"/>
      <c r="FQ159" s="161"/>
      <c r="FR159" s="161"/>
      <c r="FS159" s="161"/>
      <c r="FT159" s="161"/>
      <c r="FU159" s="161"/>
      <c r="FV159" s="161"/>
      <c r="FW159" s="161"/>
      <c r="FX159" s="161"/>
      <c r="FY159" s="161"/>
      <c r="FZ159" s="161"/>
      <c r="GA159" s="161"/>
      <c r="GB159" s="161"/>
      <c r="GC159" s="161"/>
      <c r="GD159" s="161"/>
      <c r="GE159" s="161"/>
      <c r="GF159" s="161"/>
      <c r="GG159" s="161"/>
      <c r="GH159" s="161"/>
      <c r="GI159" s="161"/>
      <c r="GJ159" s="161"/>
      <c r="GK159" s="161"/>
      <c r="GL159" s="161"/>
      <c r="GM159" s="161"/>
      <c r="GN159" s="161"/>
      <c r="GO159" s="161"/>
      <c r="GP159" s="161"/>
      <c r="GQ159" s="161"/>
      <c r="GR159" s="161"/>
      <c r="GS159" s="161"/>
      <c r="GT159" s="161"/>
      <c r="GU159" s="161"/>
      <c r="GV159" s="161"/>
      <c r="GW159" s="189"/>
      <c r="GX159" s="519"/>
      <c r="GY159" s="45"/>
    </row>
    <row r="160" spans="4:207" ht="2.4" customHeight="1" x14ac:dyDescent="0.25">
      <c r="D160" s="497"/>
      <c r="E160" s="186"/>
      <c r="F160" s="17"/>
      <c r="G160" s="319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1"/>
      <c r="AA160" s="236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237"/>
      <c r="AP160" s="237"/>
      <c r="AQ160" s="237"/>
      <c r="AR160" s="237"/>
      <c r="AS160" s="237"/>
      <c r="AT160" s="238"/>
      <c r="AU160"/>
      <c r="AV160" s="310"/>
      <c r="AW160" s="311"/>
      <c r="AX160" s="311"/>
      <c r="AY160" s="312"/>
      <c r="AZ160" s="4"/>
      <c r="BA160" s="437"/>
      <c r="BB160" s="437"/>
      <c r="BC160" s="91"/>
      <c r="BD160" s="93"/>
      <c r="BE160" s="233"/>
      <c r="BF160" s="234"/>
      <c r="BG160" s="234"/>
      <c r="BH160" s="234"/>
      <c r="BI160" s="234"/>
      <c r="BJ160" s="234"/>
      <c r="BK160" s="234"/>
      <c r="BL160" s="234"/>
      <c r="BM160" s="234"/>
      <c r="BN160" s="235"/>
      <c r="BO160" s="289"/>
      <c r="BP160" s="290"/>
      <c r="BQ160" s="291"/>
      <c r="BR160" s="93"/>
      <c r="BS160" s="233"/>
      <c r="BT160" s="234"/>
      <c r="BU160" s="234"/>
      <c r="BV160" s="234"/>
      <c r="BW160" s="234"/>
      <c r="BX160" s="234"/>
      <c r="BY160" s="234"/>
      <c r="BZ160" s="234"/>
      <c r="CA160" s="234"/>
      <c r="CB160" s="235"/>
      <c r="CC160" s="289"/>
      <c r="CD160" s="290"/>
      <c r="CE160" s="291"/>
      <c r="CF160" s="93"/>
      <c r="CG160" s="233"/>
      <c r="CH160" s="234"/>
      <c r="CI160" s="234"/>
      <c r="CJ160" s="234"/>
      <c r="CK160" s="234"/>
      <c r="CL160" s="234"/>
      <c r="CM160" s="234"/>
      <c r="CN160" s="234"/>
      <c r="CO160" s="234"/>
      <c r="CP160" s="235"/>
      <c r="CQ160" s="289"/>
      <c r="CR160" s="290"/>
      <c r="CS160" s="291"/>
      <c r="CT160" s="73"/>
      <c r="CU160" s="1"/>
      <c r="CV160" s="1"/>
      <c r="CW160" s="151"/>
      <c r="CX160" s="236"/>
      <c r="CY160" s="237"/>
      <c r="CZ160" s="237"/>
      <c r="DA160" s="237"/>
      <c r="DB160" s="237"/>
      <c r="DC160" s="237"/>
      <c r="DD160" s="237"/>
      <c r="DE160" s="237"/>
      <c r="DF160" s="237"/>
      <c r="DG160" s="237"/>
      <c r="DH160" s="237"/>
      <c r="DI160" s="237"/>
      <c r="DJ160" s="237"/>
      <c r="DK160" s="237"/>
      <c r="DL160" s="237"/>
      <c r="DM160" s="238"/>
      <c r="DN160" s="292"/>
      <c r="DO160" s="293"/>
      <c r="DP160" s="294"/>
      <c r="DQ160" s="151"/>
      <c r="DR160" s="236"/>
      <c r="DS160" s="237"/>
      <c r="DT160" s="237"/>
      <c r="DU160" s="237"/>
      <c r="DV160" s="237"/>
      <c r="DW160" s="237"/>
      <c r="DX160" s="237"/>
      <c r="DY160" s="237"/>
      <c r="DZ160" s="237"/>
      <c r="EA160" s="237"/>
      <c r="EB160" s="237"/>
      <c r="EC160" s="237"/>
      <c r="ED160" s="237"/>
      <c r="EE160" s="237"/>
      <c r="EF160" s="237"/>
      <c r="EG160" s="237"/>
      <c r="EH160" s="237"/>
      <c r="EI160" s="238"/>
      <c r="EJ160" s="292"/>
      <c r="EK160" s="293"/>
      <c r="EL160" s="294"/>
      <c r="EM160" s="138"/>
      <c r="EN160" s="24"/>
      <c r="EO160" s="515"/>
      <c r="EP160" s="515"/>
      <c r="EQ160" s="272" t="s">
        <v>221</v>
      </c>
      <c r="ER160" s="272"/>
      <c r="ES160" s="272"/>
      <c r="ET160" s="272"/>
      <c r="EU160" s="272"/>
      <c r="EV160" s="272"/>
      <c r="EW160" s="272"/>
      <c r="EX160" s="272"/>
      <c r="EY160" s="272"/>
      <c r="EZ160" s="272"/>
      <c r="FA160" s="272"/>
      <c r="FB160" s="272"/>
      <c r="FC160" s="272"/>
      <c r="FD160" s="272"/>
      <c r="FE160" s="272"/>
      <c r="FF160" s="272"/>
      <c r="FG160" s="272"/>
      <c r="FH160" s="272"/>
      <c r="FI160" s="272"/>
      <c r="FJ160" s="272"/>
      <c r="FK160" s="272"/>
      <c r="FL160" s="272"/>
      <c r="FM160" s="272"/>
      <c r="FN160" s="272"/>
      <c r="FO160" s="272"/>
      <c r="FP160" s="272"/>
      <c r="FQ160" s="272"/>
      <c r="FR160" s="272"/>
      <c r="FS160" s="272"/>
      <c r="FT160" s="272"/>
      <c r="FU160" s="272"/>
      <c r="FV160" s="272"/>
      <c r="FW160" s="272"/>
      <c r="FX160" s="272"/>
      <c r="FY160" s="272"/>
      <c r="FZ160" s="272"/>
      <c r="GA160" s="272"/>
      <c r="GB160" s="272"/>
      <c r="GC160" s="272"/>
      <c r="GD160" s="272"/>
      <c r="GE160" s="272"/>
      <c r="GF160" s="272"/>
      <c r="GG160" s="272"/>
      <c r="GH160" s="272"/>
      <c r="GI160" s="272"/>
      <c r="GJ160" s="272"/>
      <c r="GK160" s="272"/>
      <c r="GL160" s="272"/>
      <c r="GM160" s="272"/>
      <c r="GN160" s="272"/>
      <c r="GO160" s="272"/>
      <c r="GP160" s="272"/>
      <c r="GQ160" s="272"/>
      <c r="GR160" s="272"/>
      <c r="GS160" s="272"/>
      <c r="GT160" s="272"/>
      <c r="GU160" s="272"/>
      <c r="GV160" s="272"/>
      <c r="GW160" s="189"/>
      <c r="GX160" s="519"/>
      <c r="GY160" s="45"/>
    </row>
    <row r="161" spans="4:207" ht="2.4" customHeight="1" x14ac:dyDescent="0.25">
      <c r="D161" s="497"/>
      <c r="E161" s="186"/>
      <c r="F161" s="17"/>
      <c r="G161" s="295" t="s">
        <v>222</v>
      </c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7"/>
      <c r="V161" s="304"/>
      <c r="W161" s="305"/>
      <c r="X161" s="305"/>
      <c r="Y161" s="306"/>
      <c r="AA161" s="230" t="s">
        <v>223</v>
      </c>
      <c r="AB161" s="231"/>
      <c r="AC161" s="231"/>
      <c r="AD161" s="231"/>
      <c r="AE161" s="231"/>
      <c r="AF161" s="231"/>
      <c r="AG161" s="231"/>
      <c r="AH161" s="231"/>
      <c r="AI161" s="231"/>
      <c r="AJ161" s="231"/>
      <c r="AK161" s="231"/>
      <c r="AL161" s="231"/>
      <c r="AM161" s="231"/>
      <c r="AN161" s="231"/>
      <c r="AO161" s="231"/>
      <c r="AP161" s="231"/>
      <c r="AQ161" s="231"/>
      <c r="AR161" s="231"/>
      <c r="AS161" s="231"/>
      <c r="AT161" s="232"/>
      <c r="AU161"/>
      <c r="AV161" s="304"/>
      <c r="AW161" s="305"/>
      <c r="AX161" s="305"/>
      <c r="AY161" s="306"/>
      <c r="AZ161" s="4"/>
      <c r="BA161" s="437"/>
      <c r="BB161" s="437"/>
      <c r="BC161" s="91"/>
      <c r="BD161" s="161"/>
      <c r="BE161" s="233"/>
      <c r="BF161" s="234"/>
      <c r="BG161" s="234"/>
      <c r="BH161" s="234"/>
      <c r="BI161" s="234"/>
      <c r="BJ161" s="234"/>
      <c r="BK161" s="234"/>
      <c r="BL161" s="234"/>
      <c r="BM161" s="234"/>
      <c r="BN161" s="235"/>
      <c r="BO161" s="289"/>
      <c r="BP161" s="290"/>
      <c r="BQ161" s="291"/>
      <c r="BR161" s="151"/>
      <c r="BS161" s="233"/>
      <c r="BT161" s="234"/>
      <c r="BU161" s="234"/>
      <c r="BV161" s="234"/>
      <c r="BW161" s="234"/>
      <c r="BX161" s="234"/>
      <c r="BY161" s="234"/>
      <c r="BZ161" s="234"/>
      <c r="CA161" s="234"/>
      <c r="CB161" s="235"/>
      <c r="CC161" s="289"/>
      <c r="CD161" s="290"/>
      <c r="CE161" s="291"/>
      <c r="CF161" s="161"/>
      <c r="CG161" s="233"/>
      <c r="CH161" s="234"/>
      <c r="CI161" s="234"/>
      <c r="CJ161" s="234"/>
      <c r="CK161" s="234"/>
      <c r="CL161" s="234"/>
      <c r="CM161" s="234"/>
      <c r="CN161" s="234"/>
      <c r="CO161" s="234"/>
      <c r="CP161" s="235"/>
      <c r="CQ161" s="289"/>
      <c r="CR161" s="290"/>
      <c r="CS161" s="291"/>
      <c r="CT161" s="2"/>
      <c r="CU161" s="1"/>
      <c r="CV161" s="1"/>
      <c r="CW161" s="151"/>
      <c r="CX161" s="230" t="s">
        <v>224</v>
      </c>
      <c r="CY161" s="231"/>
      <c r="CZ161" s="231"/>
      <c r="DA161" s="231"/>
      <c r="DB161" s="231"/>
      <c r="DC161" s="231"/>
      <c r="DD161" s="231"/>
      <c r="DE161" s="231"/>
      <c r="DF161" s="231"/>
      <c r="DG161" s="231"/>
      <c r="DH161" s="231"/>
      <c r="DI161" s="231"/>
      <c r="DJ161" s="231"/>
      <c r="DK161" s="231"/>
      <c r="DL161" s="231"/>
      <c r="DM161" s="232"/>
      <c r="DN161" s="262"/>
      <c r="DO161" s="263"/>
      <c r="DP161" s="264"/>
      <c r="DQ161" s="78"/>
      <c r="DR161" s="230" t="s">
        <v>225</v>
      </c>
      <c r="DS161" s="231"/>
      <c r="DT161" s="231"/>
      <c r="DU161" s="231"/>
      <c r="DV161" s="231"/>
      <c r="DW161" s="231"/>
      <c r="DX161" s="231"/>
      <c r="DY161" s="231"/>
      <c r="DZ161" s="231"/>
      <c r="EA161" s="231"/>
      <c r="EB161" s="231"/>
      <c r="EC161" s="231"/>
      <c r="ED161" s="231"/>
      <c r="EE161" s="231"/>
      <c r="EF161" s="231"/>
      <c r="EG161" s="231"/>
      <c r="EH161" s="231"/>
      <c r="EI161" s="232"/>
      <c r="EJ161" s="221"/>
      <c r="EK161" s="222"/>
      <c r="EL161" s="223"/>
      <c r="EM161" s="138"/>
      <c r="EN161" s="24"/>
      <c r="EO161" s="515"/>
      <c r="EP161" s="515"/>
      <c r="EQ161" s="272"/>
      <c r="ER161" s="272"/>
      <c r="ES161" s="272"/>
      <c r="ET161" s="272"/>
      <c r="EU161" s="272"/>
      <c r="EV161" s="272"/>
      <c r="EW161" s="272"/>
      <c r="EX161" s="272"/>
      <c r="EY161" s="272"/>
      <c r="EZ161" s="272"/>
      <c r="FA161" s="272"/>
      <c r="FB161" s="272"/>
      <c r="FC161" s="272"/>
      <c r="FD161" s="272"/>
      <c r="FE161" s="272"/>
      <c r="FF161" s="272"/>
      <c r="FG161" s="272"/>
      <c r="FH161" s="272"/>
      <c r="FI161" s="272"/>
      <c r="FJ161" s="272"/>
      <c r="FK161" s="272"/>
      <c r="FL161" s="272"/>
      <c r="FM161" s="272"/>
      <c r="FN161" s="272"/>
      <c r="FO161" s="272"/>
      <c r="FP161" s="272"/>
      <c r="FQ161" s="272"/>
      <c r="FR161" s="272"/>
      <c r="FS161" s="272"/>
      <c r="FT161" s="272"/>
      <c r="FU161" s="272"/>
      <c r="FV161" s="272"/>
      <c r="FW161" s="272"/>
      <c r="FX161" s="272"/>
      <c r="FY161" s="272"/>
      <c r="FZ161" s="272"/>
      <c r="GA161" s="272"/>
      <c r="GB161" s="272"/>
      <c r="GC161" s="272"/>
      <c r="GD161" s="272"/>
      <c r="GE161" s="272"/>
      <c r="GF161" s="272"/>
      <c r="GG161" s="272"/>
      <c r="GH161" s="272"/>
      <c r="GI161" s="272"/>
      <c r="GJ161" s="272"/>
      <c r="GK161" s="272"/>
      <c r="GL161" s="272"/>
      <c r="GM161" s="272"/>
      <c r="GN161" s="272"/>
      <c r="GO161" s="272"/>
      <c r="GP161" s="272"/>
      <c r="GQ161" s="272"/>
      <c r="GR161" s="272"/>
      <c r="GS161" s="272"/>
      <c r="GT161" s="272"/>
      <c r="GU161" s="272"/>
      <c r="GV161" s="272"/>
      <c r="GW161" s="189"/>
      <c r="GX161" s="519"/>
      <c r="GY161" s="45"/>
    </row>
    <row r="162" spans="4:207" ht="2.4" customHeight="1" x14ac:dyDescent="0.25">
      <c r="D162" s="497"/>
      <c r="E162" s="186"/>
      <c r="F162" s="160"/>
      <c r="G162" s="298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299"/>
      <c r="S162" s="299"/>
      <c r="T162" s="300"/>
      <c r="V162" s="307"/>
      <c r="W162" s="308"/>
      <c r="X162" s="308"/>
      <c r="Y162" s="309"/>
      <c r="AA162" s="233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234"/>
      <c r="AL162" s="234"/>
      <c r="AM162" s="234"/>
      <c r="AN162" s="234"/>
      <c r="AO162" s="234"/>
      <c r="AP162" s="234"/>
      <c r="AQ162" s="234"/>
      <c r="AR162" s="234"/>
      <c r="AS162" s="234"/>
      <c r="AT162" s="235"/>
      <c r="AU162"/>
      <c r="AV162" s="307"/>
      <c r="AW162" s="308"/>
      <c r="AX162" s="308"/>
      <c r="AY162" s="309"/>
      <c r="AZ162" s="94"/>
      <c r="BA162" s="437"/>
      <c r="BB162" s="437"/>
      <c r="BC162" s="91"/>
      <c r="BD162" s="161"/>
      <c r="BE162" s="233"/>
      <c r="BF162" s="234"/>
      <c r="BG162" s="234"/>
      <c r="BH162" s="234"/>
      <c r="BI162" s="234"/>
      <c r="BJ162" s="234"/>
      <c r="BK162" s="234"/>
      <c r="BL162" s="234"/>
      <c r="BM162" s="234"/>
      <c r="BN162" s="235"/>
      <c r="BO162" s="289"/>
      <c r="BP162" s="290"/>
      <c r="BQ162" s="291"/>
      <c r="BR162" s="151"/>
      <c r="BS162" s="233"/>
      <c r="BT162" s="234"/>
      <c r="BU162" s="234"/>
      <c r="BV162" s="234"/>
      <c r="BW162" s="234"/>
      <c r="BX162" s="234"/>
      <c r="BY162" s="234"/>
      <c r="BZ162" s="234"/>
      <c r="CA162" s="234"/>
      <c r="CB162" s="235"/>
      <c r="CC162" s="289"/>
      <c r="CD162" s="290"/>
      <c r="CE162" s="291"/>
      <c r="CF162" s="161"/>
      <c r="CG162" s="233"/>
      <c r="CH162" s="234"/>
      <c r="CI162" s="234"/>
      <c r="CJ162" s="234"/>
      <c r="CK162" s="234"/>
      <c r="CL162" s="234"/>
      <c r="CM162" s="234"/>
      <c r="CN162" s="234"/>
      <c r="CO162" s="234"/>
      <c r="CP162" s="235"/>
      <c r="CQ162" s="289"/>
      <c r="CR162" s="290"/>
      <c r="CS162" s="291"/>
      <c r="CT162" s="2"/>
      <c r="CU162" s="1"/>
      <c r="CV162" s="1"/>
      <c r="CW162" s="151"/>
      <c r="CX162" s="233"/>
      <c r="CY162" s="234"/>
      <c r="CZ162" s="234"/>
      <c r="DA162" s="234"/>
      <c r="DB162" s="234"/>
      <c r="DC162" s="234"/>
      <c r="DD162" s="234"/>
      <c r="DE162" s="234"/>
      <c r="DF162" s="234"/>
      <c r="DG162" s="234"/>
      <c r="DH162" s="234"/>
      <c r="DI162" s="234"/>
      <c r="DJ162" s="234"/>
      <c r="DK162" s="234"/>
      <c r="DL162" s="234"/>
      <c r="DM162" s="235"/>
      <c r="DN162" s="265"/>
      <c r="DO162" s="266"/>
      <c r="DP162" s="267"/>
      <c r="DQ162" s="78"/>
      <c r="DR162" s="233"/>
      <c r="DS162" s="234"/>
      <c r="DT162" s="234"/>
      <c r="DU162" s="234"/>
      <c r="DV162" s="234"/>
      <c r="DW162" s="234"/>
      <c r="DX162" s="234"/>
      <c r="DY162" s="234"/>
      <c r="DZ162" s="234"/>
      <c r="EA162" s="234"/>
      <c r="EB162" s="234"/>
      <c r="EC162" s="234"/>
      <c r="ED162" s="234"/>
      <c r="EE162" s="234"/>
      <c r="EF162" s="234"/>
      <c r="EG162" s="234"/>
      <c r="EH162" s="234"/>
      <c r="EI162" s="235"/>
      <c r="EJ162" s="224"/>
      <c r="EK162" s="225"/>
      <c r="EL162" s="226"/>
      <c r="EM162" s="138"/>
      <c r="EN162" s="24"/>
      <c r="EO162" s="515"/>
      <c r="EP162" s="515"/>
      <c r="EQ162" s="272"/>
      <c r="ER162" s="272"/>
      <c r="ES162" s="272"/>
      <c r="ET162" s="272"/>
      <c r="EU162" s="272"/>
      <c r="EV162" s="272"/>
      <c r="EW162" s="272"/>
      <c r="EX162" s="272"/>
      <c r="EY162" s="272"/>
      <c r="EZ162" s="272"/>
      <c r="FA162" s="272"/>
      <c r="FB162" s="272"/>
      <c r="FC162" s="272"/>
      <c r="FD162" s="272"/>
      <c r="FE162" s="272"/>
      <c r="FF162" s="272"/>
      <c r="FG162" s="272"/>
      <c r="FH162" s="272"/>
      <c r="FI162" s="272"/>
      <c r="FJ162" s="272"/>
      <c r="FK162" s="272"/>
      <c r="FL162" s="272"/>
      <c r="FM162" s="272"/>
      <c r="FN162" s="272"/>
      <c r="FO162" s="272"/>
      <c r="FP162" s="272"/>
      <c r="FQ162" s="272"/>
      <c r="FR162" s="272"/>
      <c r="FS162" s="272"/>
      <c r="FT162" s="272"/>
      <c r="FU162" s="272"/>
      <c r="FV162" s="272"/>
      <c r="FW162" s="272"/>
      <c r="FX162" s="272"/>
      <c r="FY162" s="272"/>
      <c r="FZ162" s="272"/>
      <c r="GA162" s="272"/>
      <c r="GB162" s="272"/>
      <c r="GC162" s="272"/>
      <c r="GD162" s="272"/>
      <c r="GE162" s="272"/>
      <c r="GF162" s="272"/>
      <c r="GG162" s="272"/>
      <c r="GH162" s="272"/>
      <c r="GI162" s="272"/>
      <c r="GJ162" s="272"/>
      <c r="GK162" s="272"/>
      <c r="GL162" s="272"/>
      <c r="GM162" s="272"/>
      <c r="GN162" s="272"/>
      <c r="GO162" s="272"/>
      <c r="GP162" s="272"/>
      <c r="GQ162" s="272"/>
      <c r="GR162" s="272"/>
      <c r="GS162" s="272"/>
      <c r="GT162" s="272"/>
      <c r="GU162" s="272"/>
      <c r="GV162" s="272"/>
      <c r="GW162" s="189"/>
      <c r="GX162" s="519"/>
      <c r="GY162" s="45"/>
    </row>
    <row r="163" spans="4:207" ht="2.4" customHeight="1" x14ac:dyDescent="0.25">
      <c r="D163" s="497"/>
      <c r="E163" s="186"/>
      <c r="F163" s="160"/>
      <c r="G163" s="298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9"/>
      <c r="T163" s="300"/>
      <c r="V163" s="307"/>
      <c r="W163" s="308"/>
      <c r="X163" s="308"/>
      <c r="Y163" s="309"/>
      <c r="AA163" s="233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34"/>
      <c r="AP163" s="234"/>
      <c r="AQ163" s="234"/>
      <c r="AR163" s="234"/>
      <c r="AS163" s="234"/>
      <c r="AT163" s="235"/>
      <c r="AU163"/>
      <c r="AV163" s="307"/>
      <c r="AW163" s="308"/>
      <c r="AX163" s="308"/>
      <c r="AY163" s="309"/>
      <c r="AZ163" s="94"/>
      <c r="BA163" s="437"/>
      <c r="BB163" s="437"/>
      <c r="BC163" s="91"/>
      <c r="BD163" s="161"/>
      <c r="BE163" s="236"/>
      <c r="BF163" s="237"/>
      <c r="BG163" s="237"/>
      <c r="BH163" s="237"/>
      <c r="BI163" s="237"/>
      <c r="BJ163" s="237"/>
      <c r="BK163" s="237"/>
      <c r="BL163" s="237"/>
      <c r="BM163" s="237"/>
      <c r="BN163" s="238"/>
      <c r="BO163" s="292"/>
      <c r="BP163" s="293"/>
      <c r="BQ163" s="294"/>
      <c r="BR163" s="151"/>
      <c r="BS163" s="236"/>
      <c r="BT163" s="237"/>
      <c r="BU163" s="237"/>
      <c r="BV163" s="237"/>
      <c r="BW163" s="237"/>
      <c r="BX163" s="237"/>
      <c r="BY163" s="237"/>
      <c r="BZ163" s="237"/>
      <c r="CA163" s="237"/>
      <c r="CB163" s="238"/>
      <c r="CC163" s="292"/>
      <c r="CD163" s="293"/>
      <c r="CE163" s="294"/>
      <c r="CF163" s="161"/>
      <c r="CG163" s="236"/>
      <c r="CH163" s="237"/>
      <c r="CI163" s="237"/>
      <c r="CJ163" s="237"/>
      <c r="CK163" s="237"/>
      <c r="CL163" s="237"/>
      <c r="CM163" s="237"/>
      <c r="CN163" s="237"/>
      <c r="CO163" s="237"/>
      <c r="CP163" s="238"/>
      <c r="CQ163" s="292"/>
      <c r="CR163" s="293"/>
      <c r="CS163" s="294"/>
      <c r="CT163" s="2"/>
      <c r="CU163" s="1"/>
      <c r="CV163" s="1"/>
      <c r="CW163" s="151"/>
      <c r="CX163" s="233"/>
      <c r="CY163" s="234"/>
      <c r="CZ163" s="234"/>
      <c r="DA163" s="234"/>
      <c r="DB163" s="234"/>
      <c r="DC163" s="234"/>
      <c r="DD163" s="234"/>
      <c r="DE163" s="234"/>
      <c r="DF163" s="234"/>
      <c r="DG163" s="234"/>
      <c r="DH163" s="234"/>
      <c r="DI163" s="234"/>
      <c r="DJ163" s="234"/>
      <c r="DK163" s="234"/>
      <c r="DL163" s="234"/>
      <c r="DM163" s="235"/>
      <c r="DN163" s="265"/>
      <c r="DO163" s="266"/>
      <c r="DP163" s="267"/>
      <c r="DQ163" s="151"/>
      <c r="DR163" s="233"/>
      <c r="DS163" s="234"/>
      <c r="DT163" s="234"/>
      <c r="DU163" s="234"/>
      <c r="DV163" s="234"/>
      <c r="DW163" s="234"/>
      <c r="DX163" s="234"/>
      <c r="DY163" s="234"/>
      <c r="DZ163" s="234"/>
      <c r="EA163" s="234"/>
      <c r="EB163" s="234"/>
      <c r="EC163" s="234"/>
      <c r="ED163" s="234"/>
      <c r="EE163" s="234"/>
      <c r="EF163" s="234"/>
      <c r="EG163" s="234"/>
      <c r="EH163" s="234"/>
      <c r="EI163" s="235"/>
      <c r="EJ163" s="224"/>
      <c r="EK163" s="225"/>
      <c r="EL163" s="226"/>
      <c r="EM163" s="138"/>
      <c r="EN163" s="24"/>
      <c r="EO163" s="515"/>
      <c r="EP163" s="515"/>
      <c r="EQ163" s="273"/>
      <c r="ER163" s="273"/>
      <c r="ES163" s="273"/>
      <c r="ET163" s="273"/>
      <c r="EU163" s="273"/>
      <c r="EV163" s="273"/>
      <c r="EW163" s="273"/>
      <c r="EX163" s="273"/>
      <c r="EY163" s="273"/>
      <c r="EZ163" s="273"/>
      <c r="FA163" s="273"/>
      <c r="FB163" s="273"/>
      <c r="FC163" s="273"/>
      <c r="FD163" s="273"/>
      <c r="FE163" s="273"/>
      <c r="FF163" s="273"/>
      <c r="FG163" s="273"/>
      <c r="FH163" s="273"/>
      <c r="FI163" s="273"/>
      <c r="FJ163" s="273"/>
      <c r="FK163" s="273"/>
      <c r="FL163" s="273"/>
      <c r="FM163" s="273"/>
      <c r="FN163" s="273"/>
      <c r="FO163" s="273"/>
      <c r="FP163" s="273"/>
      <c r="FQ163" s="273"/>
      <c r="FR163" s="273"/>
      <c r="FS163" s="273"/>
      <c r="FT163" s="273"/>
      <c r="FU163" s="273"/>
      <c r="FV163" s="273"/>
      <c r="FW163" s="273"/>
      <c r="FX163" s="273"/>
      <c r="FY163" s="273"/>
      <c r="FZ163" s="273"/>
      <c r="GA163" s="273"/>
      <c r="GB163" s="273"/>
      <c r="GC163" s="273"/>
      <c r="GD163" s="273"/>
      <c r="GE163" s="273"/>
      <c r="GF163" s="273"/>
      <c r="GG163" s="273"/>
      <c r="GH163" s="273"/>
      <c r="GI163" s="273"/>
      <c r="GJ163" s="273"/>
      <c r="GK163" s="273"/>
      <c r="GL163" s="273"/>
      <c r="GM163" s="273"/>
      <c r="GN163" s="273"/>
      <c r="GO163" s="273"/>
      <c r="GP163" s="273"/>
      <c r="GQ163" s="273"/>
      <c r="GR163" s="273"/>
      <c r="GS163" s="273"/>
      <c r="GT163" s="273"/>
      <c r="GU163" s="273"/>
      <c r="GV163" s="273"/>
      <c r="GW163" s="189"/>
      <c r="GX163" s="519"/>
      <c r="GY163" s="45"/>
    </row>
    <row r="164" spans="4:207" ht="2.4" customHeight="1" x14ac:dyDescent="0.25">
      <c r="D164" s="497"/>
      <c r="E164" s="186"/>
      <c r="F164" s="160"/>
      <c r="G164" s="298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300"/>
      <c r="V164" s="307"/>
      <c r="W164" s="308"/>
      <c r="X164" s="308"/>
      <c r="Y164" s="309"/>
      <c r="AA164" s="233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234"/>
      <c r="AL164" s="234"/>
      <c r="AM164" s="234"/>
      <c r="AN164" s="234"/>
      <c r="AO164" s="234"/>
      <c r="AP164" s="234"/>
      <c r="AQ164" s="234"/>
      <c r="AR164" s="234"/>
      <c r="AS164" s="234"/>
      <c r="AT164" s="235"/>
      <c r="AU164"/>
      <c r="AV164" s="307"/>
      <c r="AW164" s="308"/>
      <c r="AX164" s="308"/>
      <c r="AY164" s="309"/>
      <c r="AZ164" s="94"/>
      <c r="BA164" s="437"/>
      <c r="BB164" s="437"/>
      <c r="BC164" s="91"/>
      <c r="BD164" s="161"/>
      <c r="BE164" s="230" t="s">
        <v>226</v>
      </c>
      <c r="BF164" s="231"/>
      <c r="BG164" s="231"/>
      <c r="BH164" s="231"/>
      <c r="BI164" s="231"/>
      <c r="BJ164" s="231"/>
      <c r="BK164" s="231"/>
      <c r="BL164" s="231"/>
      <c r="BM164" s="231"/>
      <c r="BN164" s="232"/>
      <c r="BO164" s="262"/>
      <c r="BP164" s="263"/>
      <c r="BQ164" s="264"/>
      <c r="BR164" s="78"/>
      <c r="BS164" s="230" t="s">
        <v>227</v>
      </c>
      <c r="BT164" s="231"/>
      <c r="BU164" s="231"/>
      <c r="BV164" s="231"/>
      <c r="BW164" s="231"/>
      <c r="BX164" s="231"/>
      <c r="BY164" s="231"/>
      <c r="BZ164" s="231"/>
      <c r="CA164" s="231"/>
      <c r="CB164" s="232"/>
      <c r="CC164" s="221"/>
      <c r="CD164" s="222"/>
      <c r="CE164" s="223"/>
      <c r="CF164" s="161"/>
      <c r="CG164" s="230" t="s">
        <v>228</v>
      </c>
      <c r="CH164" s="231"/>
      <c r="CI164" s="231"/>
      <c r="CJ164" s="231"/>
      <c r="CK164" s="231"/>
      <c r="CL164" s="231"/>
      <c r="CM164" s="231"/>
      <c r="CN164" s="231"/>
      <c r="CO164" s="231"/>
      <c r="CP164" s="232"/>
      <c r="CQ164" s="221"/>
      <c r="CR164" s="222"/>
      <c r="CS164" s="223"/>
      <c r="CT164" s="2"/>
      <c r="CU164" s="1"/>
      <c r="CV164" s="1"/>
      <c r="CW164" s="151"/>
      <c r="CX164" s="233"/>
      <c r="CY164" s="234"/>
      <c r="CZ164" s="234"/>
      <c r="DA164" s="234"/>
      <c r="DB164" s="234"/>
      <c r="DC164" s="234"/>
      <c r="DD164" s="234"/>
      <c r="DE164" s="234"/>
      <c r="DF164" s="234"/>
      <c r="DG164" s="234"/>
      <c r="DH164" s="234"/>
      <c r="DI164" s="234"/>
      <c r="DJ164" s="234"/>
      <c r="DK164" s="234"/>
      <c r="DL164" s="234"/>
      <c r="DM164" s="235"/>
      <c r="DN164" s="265"/>
      <c r="DO164" s="266"/>
      <c r="DP164" s="267"/>
      <c r="DQ164" s="151"/>
      <c r="DR164" s="233"/>
      <c r="DS164" s="234"/>
      <c r="DT164" s="234"/>
      <c r="DU164" s="234"/>
      <c r="DV164" s="234"/>
      <c r="DW164" s="234"/>
      <c r="DX164" s="234"/>
      <c r="DY164" s="234"/>
      <c r="DZ164" s="234"/>
      <c r="EA164" s="234"/>
      <c r="EB164" s="234"/>
      <c r="EC164" s="234"/>
      <c r="ED164" s="234"/>
      <c r="EE164" s="234"/>
      <c r="EF164" s="234"/>
      <c r="EG164" s="234"/>
      <c r="EH164" s="234"/>
      <c r="EI164" s="235"/>
      <c r="EJ164" s="224"/>
      <c r="EK164" s="225"/>
      <c r="EL164" s="226"/>
      <c r="EM164" s="138"/>
      <c r="EN164" s="24"/>
      <c r="EO164" s="515"/>
      <c r="EP164" s="515"/>
      <c r="EQ164" s="221"/>
      <c r="ER164" s="222"/>
      <c r="ES164" s="222"/>
      <c r="ET164" s="222"/>
      <c r="EU164" s="222"/>
      <c r="EV164" s="222"/>
      <c r="EW164" s="222"/>
      <c r="EX164" s="222"/>
      <c r="EY164" s="222"/>
      <c r="EZ164" s="222"/>
      <c r="FA164" s="222"/>
      <c r="FB164" s="222"/>
      <c r="FC164" s="222"/>
      <c r="FD164" s="222"/>
      <c r="FE164" s="222"/>
      <c r="FF164" s="222"/>
      <c r="FG164" s="222"/>
      <c r="FH164" s="222"/>
      <c r="FI164" s="222"/>
      <c r="FJ164" s="222"/>
      <c r="FK164" s="222"/>
      <c r="FL164" s="222"/>
      <c r="FM164" s="222"/>
      <c r="FN164" s="222"/>
      <c r="FO164" s="222"/>
      <c r="FP164" s="222"/>
      <c r="FQ164" s="222"/>
      <c r="FR164" s="222"/>
      <c r="FS164" s="222"/>
      <c r="FT164" s="222"/>
      <c r="FU164" s="222"/>
      <c r="FV164" s="222"/>
      <c r="FW164" s="222"/>
      <c r="FX164" s="222"/>
      <c r="FY164" s="222"/>
      <c r="FZ164" s="222"/>
      <c r="GA164" s="222"/>
      <c r="GB164" s="222"/>
      <c r="GC164" s="222"/>
      <c r="GD164" s="222"/>
      <c r="GE164" s="222"/>
      <c r="GF164" s="222"/>
      <c r="GG164" s="222"/>
      <c r="GH164" s="222"/>
      <c r="GI164" s="222"/>
      <c r="GJ164" s="222"/>
      <c r="GK164" s="222"/>
      <c r="GL164" s="222"/>
      <c r="GM164" s="222"/>
      <c r="GN164" s="222"/>
      <c r="GO164" s="222"/>
      <c r="GP164" s="222"/>
      <c r="GQ164" s="222"/>
      <c r="GR164" s="222"/>
      <c r="GS164" s="222"/>
      <c r="GT164" s="222"/>
      <c r="GU164" s="222"/>
      <c r="GV164" s="223"/>
      <c r="GW164" s="189"/>
      <c r="GX164" s="519"/>
      <c r="GY164" s="45"/>
    </row>
    <row r="165" spans="4:207" ht="2.4" customHeight="1" x14ac:dyDescent="0.25">
      <c r="D165" s="497"/>
      <c r="E165" s="186"/>
      <c r="F165" s="160"/>
      <c r="G165" s="301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  <c r="S165" s="302"/>
      <c r="T165" s="303"/>
      <c r="V165" s="310"/>
      <c r="W165" s="311"/>
      <c r="X165" s="311"/>
      <c r="Y165" s="312"/>
      <c r="AA165" s="236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237"/>
      <c r="AP165" s="237"/>
      <c r="AQ165" s="237"/>
      <c r="AR165" s="237"/>
      <c r="AS165" s="237"/>
      <c r="AT165" s="238"/>
      <c r="AU165"/>
      <c r="AV165" s="310"/>
      <c r="AW165" s="311"/>
      <c r="AX165" s="311"/>
      <c r="AY165" s="312"/>
      <c r="AZ165" s="94"/>
      <c r="BA165" s="437"/>
      <c r="BB165" s="437"/>
      <c r="BC165" s="91"/>
      <c r="BD165" s="161"/>
      <c r="BE165" s="233"/>
      <c r="BF165" s="234"/>
      <c r="BG165" s="234"/>
      <c r="BH165" s="234"/>
      <c r="BI165" s="234"/>
      <c r="BJ165" s="234"/>
      <c r="BK165" s="234"/>
      <c r="BL165" s="234"/>
      <c r="BM165" s="234"/>
      <c r="BN165" s="235"/>
      <c r="BO165" s="265"/>
      <c r="BP165" s="266"/>
      <c r="BQ165" s="267"/>
      <c r="BR165" s="78"/>
      <c r="BS165" s="233"/>
      <c r="BT165" s="234"/>
      <c r="BU165" s="234"/>
      <c r="BV165" s="234"/>
      <c r="BW165" s="234"/>
      <c r="BX165" s="234"/>
      <c r="BY165" s="234"/>
      <c r="BZ165" s="234"/>
      <c r="CA165" s="234"/>
      <c r="CB165" s="235"/>
      <c r="CC165" s="224"/>
      <c r="CD165" s="225"/>
      <c r="CE165" s="226"/>
      <c r="CF165" s="161"/>
      <c r="CG165" s="233"/>
      <c r="CH165" s="234"/>
      <c r="CI165" s="234"/>
      <c r="CJ165" s="234"/>
      <c r="CK165" s="234"/>
      <c r="CL165" s="234"/>
      <c r="CM165" s="234"/>
      <c r="CN165" s="234"/>
      <c r="CO165" s="234"/>
      <c r="CP165" s="235"/>
      <c r="CQ165" s="224"/>
      <c r="CR165" s="225"/>
      <c r="CS165" s="226"/>
      <c r="CT165" s="2"/>
      <c r="CU165" s="1"/>
      <c r="CV165" s="1"/>
      <c r="CW165" s="151"/>
      <c r="CX165" s="236"/>
      <c r="CY165" s="237"/>
      <c r="CZ165" s="237"/>
      <c r="DA165" s="237"/>
      <c r="DB165" s="237"/>
      <c r="DC165" s="237"/>
      <c r="DD165" s="237"/>
      <c r="DE165" s="237"/>
      <c r="DF165" s="237"/>
      <c r="DG165" s="237"/>
      <c r="DH165" s="237"/>
      <c r="DI165" s="237"/>
      <c r="DJ165" s="237"/>
      <c r="DK165" s="237"/>
      <c r="DL165" s="237"/>
      <c r="DM165" s="238"/>
      <c r="DN165" s="268"/>
      <c r="DO165" s="269"/>
      <c r="DP165" s="270"/>
      <c r="DQ165" s="151"/>
      <c r="DR165" s="236"/>
      <c r="DS165" s="237"/>
      <c r="DT165" s="237"/>
      <c r="DU165" s="237"/>
      <c r="DV165" s="237"/>
      <c r="DW165" s="237"/>
      <c r="DX165" s="237"/>
      <c r="DY165" s="237"/>
      <c r="DZ165" s="237"/>
      <c r="EA165" s="237"/>
      <c r="EB165" s="237"/>
      <c r="EC165" s="237"/>
      <c r="ED165" s="237"/>
      <c r="EE165" s="237"/>
      <c r="EF165" s="237"/>
      <c r="EG165" s="237"/>
      <c r="EH165" s="237"/>
      <c r="EI165" s="238"/>
      <c r="EJ165" s="227"/>
      <c r="EK165" s="228"/>
      <c r="EL165" s="229"/>
      <c r="EM165" s="138"/>
      <c r="EN165" s="24"/>
      <c r="EO165" s="515"/>
      <c r="EP165" s="515"/>
      <c r="EQ165" s="224"/>
      <c r="ER165" s="225"/>
      <c r="ES165" s="225"/>
      <c r="ET165" s="225"/>
      <c r="EU165" s="225"/>
      <c r="EV165" s="225"/>
      <c r="EW165" s="225"/>
      <c r="EX165" s="225"/>
      <c r="EY165" s="225"/>
      <c r="EZ165" s="225"/>
      <c r="FA165" s="225"/>
      <c r="FB165" s="225"/>
      <c r="FC165" s="225"/>
      <c r="FD165" s="225"/>
      <c r="FE165" s="225"/>
      <c r="FF165" s="225"/>
      <c r="FG165" s="225"/>
      <c r="FH165" s="225"/>
      <c r="FI165" s="225"/>
      <c r="FJ165" s="225"/>
      <c r="FK165" s="225"/>
      <c r="FL165" s="225"/>
      <c r="FM165" s="225"/>
      <c r="FN165" s="225"/>
      <c r="FO165" s="225"/>
      <c r="FP165" s="225"/>
      <c r="FQ165" s="225"/>
      <c r="FR165" s="225"/>
      <c r="FS165" s="225"/>
      <c r="FT165" s="225"/>
      <c r="FU165" s="225"/>
      <c r="FV165" s="225"/>
      <c r="FW165" s="225"/>
      <c r="FX165" s="225"/>
      <c r="FY165" s="225"/>
      <c r="FZ165" s="225"/>
      <c r="GA165" s="225"/>
      <c r="GB165" s="225"/>
      <c r="GC165" s="225"/>
      <c r="GD165" s="225"/>
      <c r="GE165" s="225"/>
      <c r="GF165" s="225"/>
      <c r="GG165" s="225"/>
      <c r="GH165" s="225"/>
      <c r="GI165" s="225"/>
      <c r="GJ165" s="225"/>
      <c r="GK165" s="225"/>
      <c r="GL165" s="225"/>
      <c r="GM165" s="225"/>
      <c r="GN165" s="225"/>
      <c r="GO165" s="225"/>
      <c r="GP165" s="225"/>
      <c r="GQ165" s="225"/>
      <c r="GR165" s="225"/>
      <c r="GS165" s="225"/>
      <c r="GT165" s="225"/>
      <c r="GU165" s="225"/>
      <c r="GV165" s="226"/>
      <c r="GW165" s="189"/>
      <c r="GX165" s="519"/>
      <c r="GY165" s="45"/>
    </row>
    <row r="166" spans="4:207" ht="2.4" customHeight="1" x14ac:dyDescent="0.25">
      <c r="D166" s="497"/>
      <c r="E166" s="186"/>
      <c r="F166" s="160"/>
      <c r="G166" s="295" t="s">
        <v>229</v>
      </c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7"/>
      <c r="V166" s="304"/>
      <c r="W166" s="305"/>
      <c r="X166" s="305"/>
      <c r="Y166" s="306"/>
      <c r="AA166" s="230" t="s">
        <v>230</v>
      </c>
      <c r="AB166" s="231"/>
      <c r="AC166" s="231"/>
      <c r="AD166" s="231"/>
      <c r="AE166" s="231"/>
      <c r="AF166" s="231"/>
      <c r="AG166" s="231"/>
      <c r="AH166" s="231"/>
      <c r="AI166" s="231"/>
      <c r="AJ166" s="231"/>
      <c r="AK166" s="231"/>
      <c r="AL166" s="231"/>
      <c r="AM166" s="231"/>
      <c r="AN166" s="231"/>
      <c r="AO166" s="231"/>
      <c r="AP166" s="231"/>
      <c r="AQ166" s="231"/>
      <c r="AR166" s="231"/>
      <c r="AS166" s="231"/>
      <c r="AT166" s="232"/>
      <c r="AU166"/>
      <c r="AV166" s="304"/>
      <c r="AW166" s="305"/>
      <c r="AX166" s="305"/>
      <c r="AY166" s="306"/>
      <c r="AZ166" s="94"/>
      <c r="BA166" s="437"/>
      <c r="BB166" s="437"/>
      <c r="BC166" s="92"/>
      <c r="BD166" s="161"/>
      <c r="BE166" s="233"/>
      <c r="BF166" s="234"/>
      <c r="BG166" s="234"/>
      <c r="BH166" s="234"/>
      <c r="BI166" s="234"/>
      <c r="BJ166" s="234"/>
      <c r="BK166" s="234"/>
      <c r="BL166" s="234"/>
      <c r="BM166" s="234"/>
      <c r="BN166" s="235"/>
      <c r="BO166" s="265"/>
      <c r="BP166" s="266"/>
      <c r="BQ166" s="267"/>
      <c r="BR166" s="151"/>
      <c r="BS166" s="233"/>
      <c r="BT166" s="234"/>
      <c r="BU166" s="234"/>
      <c r="BV166" s="234"/>
      <c r="BW166" s="234"/>
      <c r="BX166" s="234"/>
      <c r="BY166" s="234"/>
      <c r="BZ166" s="234"/>
      <c r="CA166" s="234"/>
      <c r="CB166" s="235"/>
      <c r="CC166" s="224"/>
      <c r="CD166" s="225"/>
      <c r="CE166" s="226"/>
      <c r="CF166" s="161"/>
      <c r="CG166" s="233"/>
      <c r="CH166" s="234"/>
      <c r="CI166" s="234"/>
      <c r="CJ166" s="234"/>
      <c r="CK166" s="234"/>
      <c r="CL166" s="234"/>
      <c r="CM166" s="234"/>
      <c r="CN166" s="234"/>
      <c r="CO166" s="234"/>
      <c r="CP166" s="235"/>
      <c r="CQ166" s="224"/>
      <c r="CR166" s="225"/>
      <c r="CS166" s="226"/>
      <c r="CT166" s="2"/>
      <c r="CU166" s="1"/>
      <c r="CV166" s="1"/>
      <c r="CW166" s="151"/>
      <c r="CX166" s="230" t="s">
        <v>231</v>
      </c>
      <c r="CY166" s="231"/>
      <c r="CZ166" s="231"/>
      <c r="DA166" s="231"/>
      <c r="DB166" s="231"/>
      <c r="DC166" s="231"/>
      <c r="DD166" s="231"/>
      <c r="DE166" s="231"/>
      <c r="DF166" s="231"/>
      <c r="DG166" s="231"/>
      <c r="DH166" s="231"/>
      <c r="DI166" s="231"/>
      <c r="DJ166" s="231"/>
      <c r="DK166" s="231"/>
      <c r="DL166" s="231"/>
      <c r="DM166" s="232"/>
      <c r="DN166" s="221"/>
      <c r="DO166" s="222"/>
      <c r="DP166" s="223"/>
      <c r="DQ166" s="78"/>
      <c r="DR166" s="230" t="s">
        <v>232</v>
      </c>
      <c r="DS166" s="231"/>
      <c r="DT166" s="231"/>
      <c r="DU166" s="231"/>
      <c r="DV166" s="231"/>
      <c r="DW166" s="231"/>
      <c r="DX166" s="231"/>
      <c r="DY166" s="231"/>
      <c r="DZ166" s="231"/>
      <c r="EA166" s="231"/>
      <c r="EB166" s="231"/>
      <c r="EC166" s="231"/>
      <c r="ED166" s="231"/>
      <c r="EE166" s="231"/>
      <c r="EF166" s="231"/>
      <c r="EG166" s="231"/>
      <c r="EH166" s="231"/>
      <c r="EI166" s="232"/>
      <c r="EJ166" s="262"/>
      <c r="EK166" s="263"/>
      <c r="EL166" s="264"/>
      <c r="EM166" s="138"/>
      <c r="EN166" s="24"/>
      <c r="EO166" s="515"/>
      <c r="EP166" s="515"/>
      <c r="EQ166" s="224"/>
      <c r="ER166" s="225"/>
      <c r="ES166" s="225"/>
      <c r="ET166" s="225"/>
      <c r="EU166" s="225"/>
      <c r="EV166" s="225"/>
      <c r="EW166" s="225"/>
      <c r="EX166" s="225"/>
      <c r="EY166" s="225"/>
      <c r="EZ166" s="225"/>
      <c r="FA166" s="225"/>
      <c r="FB166" s="225"/>
      <c r="FC166" s="225"/>
      <c r="FD166" s="225"/>
      <c r="FE166" s="225"/>
      <c r="FF166" s="225"/>
      <c r="FG166" s="225"/>
      <c r="FH166" s="225"/>
      <c r="FI166" s="225"/>
      <c r="FJ166" s="225"/>
      <c r="FK166" s="225"/>
      <c r="FL166" s="225"/>
      <c r="FM166" s="225"/>
      <c r="FN166" s="225"/>
      <c r="FO166" s="225"/>
      <c r="FP166" s="225"/>
      <c r="FQ166" s="225"/>
      <c r="FR166" s="225"/>
      <c r="FS166" s="225"/>
      <c r="FT166" s="225"/>
      <c r="FU166" s="225"/>
      <c r="FV166" s="225"/>
      <c r="FW166" s="225"/>
      <c r="FX166" s="225"/>
      <c r="FY166" s="225"/>
      <c r="FZ166" s="225"/>
      <c r="GA166" s="225"/>
      <c r="GB166" s="225"/>
      <c r="GC166" s="225"/>
      <c r="GD166" s="225"/>
      <c r="GE166" s="225"/>
      <c r="GF166" s="225"/>
      <c r="GG166" s="225"/>
      <c r="GH166" s="225"/>
      <c r="GI166" s="225"/>
      <c r="GJ166" s="225"/>
      <c r="GK166" s="225"/>
      <c r="GL166" s="225"/>
      <c r="GM166" s="225"/>
      <c r="GN166" s="225"/>
      <c r="GO166" s="225"/>
      <c r="GP166" s="225"/>
      <c r="GQ166" s="225"/>
      <c r="GR166" s="225"/>
      <c r="GS166" s="225"/>
      <c r="GT166" s="225"/>
      <c r="GU166" s="225"/>
      <c r="GV166" s="226"/>
      <c r="GW166" s="189"/>
      <c r="GX166" s="519"/>
      <c r="GY166" s="45"/>
    </row>
    <row r="167" spans="4:207" ht="2.4" customHeight="1" x14ac:dyDescent="0.25">
      <c r="D167" s="497"/>
      <c r="E167" s="186"/>
      <c r="F167" s="160"/>
      <c r="G167" s="298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300"/>
      <c r="V167" s="307"/>
      <c r="W167" s="308"/>
      <c r="X167" s="308"/>
      <c r="Y167" s="309"/>
      <c r="AA167" s="233"/>
      <c r="AB167" s="234"/>
      <c r="AC167" s="234"/>
      <c r="AD167" s="234"/>
      <c r="AE167" s="234"/>
      <c r="AF167" s="234"/>
      <c r="AG167" s="234"/>
      <c r="AH167" s="234"/>
      <c r="AI167" s="234"/>
      <c r="AJ167" s="234"/>
      <c r="AK167" s="234"/>
      <c r="AL167" s="234"/>
      <c r="AM167" s="234"/>
      <c r="AN167" s="234"/>
      <c r="AO167" s="234"/>
      <c r="AP167" s="234"/>
      <c r="AQ167" s="234"/>
      <c r="AR167" s="234"/>
      <c r="AS167" s="234"/>
      <c r="AT167" s="235"/>
      <c r="AU167"/>
      <c r="AV167" s="307"/>
      <c r="AW167" s="308"/>
      <c r="AX167" s="308"/>
      <c r="AY167" s="309"/>
      <c r="AZ167" s="94"/>
      <c r="BA167" s="437"/>
      <c r="BB167" s="437"/>
      <c r="BC167" s="92"/>
      <c r="BD167" s="161"/>
      <c r="BE167" s="233"/>
      <c r="BF167" s="234"/>
      <c r="BG167" s="234"/>
      <c r="BH167" s="234"/>
      <c r="BI167" s="234"/>
      <c r="BJ167" s="234"/>
      <c r="BK167" s="234"/>
      <c r="BL167" s="234"/>
      <c r="BM167" s="234"/>
      <c r="BN167" s="235"/>
      <c r="BO167" s="265"/>
      <c r="BP167" s="266"/>
      <c r="BQ167" s="267"/>
      <c r="BR167" s="151"/>
      <c r="BS167" s="233"/>
      <c r="BT167" s="234"/>
      <c r="BU167" s="234"/>
      <c r="BV167" s="234"/>
      <c r="BW167" s="234"/>
      <c r="BX167" s="234"/>
      <c r="BY167" s="234"/>
      <c r="BZ167" s="234"/>
      <c r="CA167" s="234"/>
      <c r="CB167" s="235"/>
      <c r="CC167" s="224"/>
      <c r="CD167" s="225"/>
      <c r="CE167" s="226"/>
      <c r="CF167" s="161"/>
      <c r="CG167" s="233"/>
      <c r="CH167" s="234"/>
      <c r="CI167" s="234"/>
      <c r="CJ167" s="234"/>
      <c r="CK167" s="234"/>
      <c r="CL167" s="234"/>
      <c r="CM167" s="234"/>
      <c r="CN167" s="234"/>
      <c r="CO167" s="234"/>
      <c r="CP167" s="235"/>
      <c r="CQ167" s="224"/>
      <c r="CR167" s="225"/>
      <c r="CS167" s="226"/>
      <c r="CT167" s="2"/>
      <c r="CU167" s="1"/>
      <c r="CV167" s="1"/>
      <c r="CW167" s="151"/>
      <c r="CX167" s="233"/>
      <c r="CY167" s="234"/>
      <c r="CZ167" s="234"/>
      <c r="DA167" s="234"/>
      <c r="DB167" s="234"/>
      <c r="DC167" s="234"/>
      <c r="DD167" s="234"/>
      <c r="DE167" s="234"/>
      <c r="DF167" s="234"/>
      <c r="DG167" s="234"/>
      <c r="DH167" s="234"/>
      <c r="DI167" s="234"/>
      <c r="DJ167" s="234"/>
      <c r="DK167" s="234"/>
      <c r="DL167" s="234"/>
      <c r="DM167" s="235"/>
      <c r="DN167" s="224"/>
      <c r="DO167" s="225"/>
      <c r="DP167" s="226"/>
      <c r="DQ167" s="78"/>
      <c r="DR167" s="233"/>
      <c r="DS167" s="234"/>
      <c r="DT167" s="234"/>
      <c r="DU167" s="234"/>
      <c r="DV167" s="234"/>
      <c r="DW167" s="234"/>
      <c r="DX167" s="234"/>
      <c r="DY167" s="234"/>
      <c r="DZ167" s="234"/>
      <c r="EA167" s="234"/>
      <c r="EB167" s="234"/>
      <c r="EC167" s="234"/>
      <c r="ED167" s="234"/>
      <c r="EE167" s="234"/>
      <c r="EF167" s="234"/>
      <c r="EG167" s="234"/>
      <c r="EH167" s="234"/>
      <c r="EI167" s="235"/>
      <c r="EJ167" s="265"/>
      <c r="EK167" s="266"/>
      <c r="EL167" s="267"/>
      <c r="EM167" s="138"/>
      <c r="EN167" s="24"/>
      <c r="EO167" s="515"/>
      <c r="EP167" s="515"/>
      <c r="EQ167" s="224"/>
      <c r="ER167" s="225"/>
      <c r="ES167" s="225"/>
      <c r="ET167" s="225"/>
      <c r="EU167" s="225"/>
      <c r="EV167" s="225"/>
      <c r="EW167" s="225"/>
      <c r="EX167" s="225"/>
      <c r="EY167" s="225"/>
      <c r="EZ167" s="225"/>
      <c r="FA167" s="225"/>
      <c r="FB167" s="225"/>
      <c r="FC167" s="225"/>
      <c r="FD167" s="225"/>
      <c r="FE167" s="225"/>
      <c r="FF167" s="225"/>
      <c r="FG167" s="225"/>
      <c r="FH167" s="225"/>
      <c r="FI167" s="225"/>
      <c r="FJ167" s="225"/>
      <c r="FK167" s="225"/>
      <c r="FL167" s="225"/>
      <c r="FM167" s="225"/>
      <c r="FN167" s="225"/>
      <c r="FO167" s="225"/>
      <c r="FP167" s="225"/>
      <c r="FQ167" s="225"/>
      <c r="FR167" s="225"/>
      <c r="FS167" s="225"/>
      <c r="FT167" s="225"/>
      <c r="FU167" s="225"/>
      <c r="FV167" s="225"/>
      <c r="FW167" s="225"/>
      <c r="FX167" s="225"/>
      <c r="FY167" s="225"/>
      <c r="FZ167" s="225"/>
      <c r="GA167" s="225"/>
      <c r="GB167" s="225"/>
      <c r="GC167" s="225"/>
      <c r="GD167" s="225"/>
      <c r="GE167" s="225"/>
      <c r="GF167" s="225"/>
      <c r="GG167" s="225"/>
      <c r="GH167" s="225"/>
      <c r="GI167" s="225"/>
      <c r="GJ167" s="225"/>
      <c r="GK167" s="225"/>
      <c r="GL167" s="225"/>
      <c r="GM167" s="225"/>
      <c r="GN167" s="225"/>
      <c r="GO167" s="225"/>
      <c r="GP167" s="225"/>
      <c r="GQ167" s="225"/>
      <c r="GR167" s="225"/>
      <c r="GS167" s="225"/>
      <c r="GT167" s="225"/>
      <c r="GU167" s="225"/>
      <c r="GV167" s="226"/>
      <c r="GW167" s="189"/>
      <c r="GX167" s="519"/>
      <c r="GY167" s="45"/>
    </row>
    <row r="168" spans="4:207" ht="2.4" customHeight="1" x14ac:dyDescent="0.25">
      <c r="D168" s="497"/>
      <c r="E168" s="186"/>
      <c r="F168" s="160"/>
      <c r="G168" s="298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300"/>
      <c r="V168" s="307"/>
      <c r="W168" s="308"/>
      <c r="X168" s="308"/>
      <c r="Y168" s="309"/>
      <c r="AA168" s="233"/>
      <c r="AB168" s="234"/>
      <c r="AC168" s="234"/>
      <c r="AD168" s="234"/>
      <c r="AE168" s="234"/>
      <c r="AF168" s="234"/>
      <c r="AG168" s="234"/>
      <c r="AH168" s="234"/>
      <c r="AI168" s="234"/>
      <c r="AJ168" s="234"/>
      <c r="AK168" s="234"/>
      <c r="AL168" s="234"/>
      <c r="AM168" s="234"/>
      <c r="AN168" s="234"/>
      <c r="AO168" s="234"/>
      <c r="AP168" s="234"/>
      <c r="AQ168" s="234"/>
      <c r="AR168" s="234"/>
      <c r="AS168" s="234"/>
      <c r="AT168" s="235"/>
      <c r="AU168"/>
      <c r="AV168" s="307"/>
      <c r="AW168" s="308"/>
      <c r="AX168" s="308"/>
      <c r="AY168" s="309"/>
      <c r="AZ168" s="94"/>
      <c r="BA168" s="437"/>
      <c r="BB168" s="437"/>
      <c r="BC168" s="92"/>
      <c r="BD168" s="93"/>
      <c r="BE168" s="236"/>
      <c r="BF168" s="237"/>
      <c r="BG168" s="237"/>
      <c r="BH168" s="237"/>
      <c r="BI168" s="237"/>
      <c r="BJ168" s="237"/>
      <c r="BK168" s="237"/>
      <c r="BL168" s="237"/>
      <c r="BM168" s="237"/>
      <c r="BN168" s="238"/>
      <c r="BO168" s="268"/>
      <c r="BP168" s="269"/>
      <c r="BQ168" s="270"/>
      <c r="BR168" s="151"/>
      <c r="BS168" s="236"/>
      <c r="BT168" s="237"/>
      <c r="BU168" s="237"/>
      <c r="BV168" s="237"/>
      <c r="BW168" s="237"/>
      <c r="BX168" s="237"/>
      <c r="BY168" s="237"/>
      <c r="BZ168" s="237"/>
      <c r="CA168" s="237"/>
      <c r="CB168" s="238"/>
      <c r="CC168" s="227"/>
      <c r="CD168" s="228"/>
      <c r="CE168" s="229"/>
      <c r="CF168" s="161"/>
      <c r="CG168" s="236"/>
      <c r="CH168" s="237"/>
      <c r="CI168" s="237"/>
      <c r="CJ168" s="237"/>
      <c r="CK168" s="237"/>
      <c r="CL168" s="237"/>
      <c r="CM168" s="237"/>
      <c r="CN168" s="237"/>
      <c r="CO168" s="237"/>
      <c r="CP168" s="238"/>
      <c r="CQ168" s="227"/>
      <c r="CR168" s="228"/>
      <c r="CS168" s="229"/>
      <c r="CT168" s="93"/>
      <c r="CU168" s="1"/>
      <c r="CV168" s="1"/>
      <c r="CW168" s="151"/>
      <c r="CX168" s="233"/>
      <c r="CY168" s="234"/>
      <c r="CZ168" s="234"/>
      <c r="DA168" s="234"/>
      <c r="DB168" s="234"/>
      <c r="DC168" s="234"/>
      <c r="DD168" s="234"/>
      <c r="DE168" s="234"/>
      <c r="DF168" s="234"/>
      <c r="DG168" s="234"/>
      <c r="DH168" s="234"/>
      <c r="DI168" s="234"/>
      <c r="DJ168" s="234"/>
      <c r="DK168" s="234"/>
      <c r="DL168" s="234"/>
      <c r="DM168" s="235"/>
      <c r="DN168" s="224"/>
      <c r="DO168" s="225"/>
      <c r="DP168" s="226"/>
      <c r="DQ168" s="151"/>
      <c r="DR168" s="233"/>
      <c r="DS168" s="234"/>
      <c r="DT168" s="234"/>
      <c r="DU168" s="234"/>
      <c r="DV168" s="234"/>
      <c r="DW168" s="234"/>
      <c r="DX168" s="234"/>
      <c r="DY168" s="234"/>
      <c r="DZ168" s="234"/>
      <c r="EA168" s="234"/>
      <c r="EB168" s="234"/>
      <c r="EC168" s="234"/>
      <c r="ED168" s="234"/>
      <c r="EE168" s="234"/>
      <c r="EF168" s="234"/>
      <c r="EG168" s="234"/>
      <c r="EH168" s="234"/>
      <c r="EI168" s="235"/>
      <c r="EJ168" s="265"/>
      <c r="EK168" s="266"/>
      <c r="EL168" s="267"/>
      <c r="EM168" s="138"/>
      <c r="EN168" s="24"/>
      <c r="EO168" s="515"/>
      <c r="EP168" s="515"/>
      <c r="EQ168" s="224"/>
      <c r="ER168" s="225"/>
      <c r="ES168" s="225"/>
      <c r="ET168" s="225"/>
      <c r="EU168" s="225"/>
      <c r="EV168" s="225"/>
      <c r="EW168" s="225"/>
      <c r="EX168" s="225"/>
      <c r="EY168" s="225"/>
      <c r="EZ168" s="225"/>
      <c r="FA168" s="225"/>
      <c r="FB168" s="225"/>
      <c r="FC168" s="225"/>
      <c r="FD168" s="225"/>
      <c r="FE168" s="225"/>
      <c r="FF168" s="225"/>
      <c r="FG168" s="225"/>
      <c r="FH168" s="225"/>
      <c r="FI168" s="225"/>
      <c r="FJ168" s="225"/>
      <c r="FK168" s="225"/>
      <c r="FL168" s="225"/>
      <c r="FM168" s="225"/>
      <c r="FN168" s="225"/>
      <c r="FO168" s="225"/>
      <c r="FP168" s="225"/>
      <c r="FQ168" s="225"/>
      <c r="FR168" s="225"/>
      <c r="FS168" s="225"/>
      <c r="FT168" s="225"/>
      <c r="FU168" s="225"/>
      <c r="FV168" s="225"/>
      <c r="FW168" s="225"/>
      <c r="FX168" s="225"/>
      <c r="FY168" s="225"/>
      <c r="FZ168" s="225"/>
      <c r="GA168" s="225"/>
      <c r="GB168" s="225"/>
      <c r="GC168" s="225"/>
      <c r="GD168" s="225"/>
      <c r="GE168" s="225"/>
      <c r="GF168" s="225"/>
      <c r="GG168" s="225"/>
      <c r="GH168" s="225"/>
      <c r="GI168" s="225"/>
      <c r="GJ168" s="225"/>
      <c r="GK168" s="225"/>
      <c r="GL168" s="225"/>
      <c r="GM168" s="225"/>
      <c r="GN168" s="225"/>
      <c r="GO168" s="225"/>
      <c r="GP168" s="225"/>
      <c r="GQ168" s="225"/>
      <c r="GR168" s="225"/>
      <c r="GS168" s="225"/>
      <c r="GT168" s="225"/>
      <c r="GU168" s="225"/>
      <c r="GV168" s="226"/>
      <c r="GW168" s="189"/>
      <c r="GX168" s="519"/>
      <c r="GY168" s="45"/>
    </row>
    <row r="169" spans="4:207" ht="2.4" customHeight="1" x14ac:dyDescent="0.25">
      <c r="D169" s="497"/>
      <c r="E169" s="186"/>
      <c r="F169" s="160"/>
      <c r="G169" s="298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  <c r="R169" s="299"/>
      <c r="S169" s="299"/>
      <c r="T169" s="300"/>
      <c r="V169" s="307"/>
      <c r="W169" s="308"/>
      <c r="X169" s="308"/>
      <c r="Y169" s="309"/>
      <c r="AA169" s="233"/>
      <c r="AB169" s="234"/>
      <c r="AC169" s="234"/>
      <c r="AD169" s="234"/>
      <c r="AE169" s="234"/>
      <c r="AF169" s="234"/>
      <c r="AG169" s="234"/>
      <c r="AH169" s="234"/>
      <c r="AI169" s="234"/>
      <c r="AJ169" s="234"/>
      <c r="AK169" s="234"/>
      <c r="AL169" s="234"/>
      <c r="AM169" s="234"/>
      <c r="AN169" s="234"/>
      <c r="AO169" s="234"/>
      <c r="AP169" s="234"/>
      <c r="AQ169" s="234"/>
      <c r="AR169" s="234"/>
      <c r="AS169" s="234"/>
      <c r="AT169" s="235"/>
      <c r="AU169"/>
      <c r="AV169" s="307"/>
      <c r="AW169" s="308"/>
      <c r="AX169" s="308"/>
      <c r="AY169" s="309"/>
      <c r="AZ169" s="94"/>
      <c r="BA169" s="437"/>
      <c r="BB169" s="437"/>
      <c r="BC169" s="92"/>
      <c r="BD169" s="161"/>
      <c r="BE169" s="230" t="s">
        <v>233</v>
      </c>
      <c r="BF169" s="231"/>
      <c r="BG169" s="231"/>
      <c r="BH169" s="231"/>
      <c r="BI169" s="231"/>
      <c r="BJ169" s="231"/>
      <c r="BK169" s="231"/>
      <c r="BL169" s="231"/>
      <c r="BM169" s="231"/>
      <c r="BN169" s="232"/>
      <c r="BO169" s="262"/>
      <c r="BP169" s="263"/>
      <c r="BQ169" s="264"/>
      <c r="BR169" s="78"/>
      <c r="BS169" s="230" t="s">
        <v>234</v>
      </c>
      <c r="BT169" s="231"/>
      <c r="BU169" s="231"/>
      <c r="BV169" s="231"/>
      <c r="BW169" s="231"/>
      <c r="BX169" s="231"/>
      <c r="BY169" s="231"/>
      <c r="BZ169" s="231"/>
      <c r="CA169" s="231"/>
      <c r="CB169" s="232"/>
      <c r="CC169" s="262"/>
      <c r="CD169" s="263"/>
      <c r="CE169" s="264"/>
      <c r="CF169" s="78"/>
      <c r="CG169" s="230" t="s">
        <v>235</v>
      </c>
      <c r="CH169" s="231"/>
      <c r="CI169" s="231"/>
      <c r="CJ169" s="231"/>
      <c r="CK169" s="231"/>
      <c r="CL169" s="231"/>
      <c r="CM169" s="231"/>
      <c r="CN169" s="231"/>
      <c r="CO169" s="231"/>
      <c r="CP169" s="232"/>
      <c r="CQ169" s="262"/>
      <c r="CR169" s="263"/>
      <c r="CS169" s="264"/>
      <c r="CT169" s="2"/>
      <c r="CU169" s="1"/>
      <c r="CV169" s="1"/>
      <c r="CW169" s="151"/>
      <c r="CX169" s="233"/>
      <c r="CY169" s="234"/>
      <c r="CZ169" s="234"/>
      <c r="DA169" s="234"/>
      <c r="DB169" s="234"/>
      <c r="DC169" s="234"/>
      <c r="DD169" s="234"/>
      <c r="DE169" s="234"/>
      <c r="DF169" s="234"/>
      <c r="DG169" s="234"/>
      <c r="DH169" s="234"/>
      <c r="DI169" s="234"/>
      <c r="DJ169" s="234"/>
      <c r="DK169" s="234"/>
      <c r="DL169" s="234"/>
      <c r="DM169" s="235"/>
      <c r="DN169" s="224"/>
      <c r="DO169" s="225"/>
      <c r="DP169" s="226"/>
      <c r="DQ169" s="151"/>
      <c r="DR169" s="233"/>
      <c r="DS169" s="234"/>
      <c r="DT169" s="234"/>
      <c r="DU169" s="234"/>
      <c r="DV169" s="234"/>
      <c r="DW169" s="234"/>
      <c r="DX169" s="234"/>
      <c r="DY169" s="234"/>
      <c r="DZ169" s="234"/>
      <c r="EA169" s="234"/>
      <c r="EB169" s="234"/>
      <c r="EC169" s="234"/>
      <c r="ED169" s="234"/>
      <c r="EE169" s="234"/>
      <c r="EF169" s="234"/>
      <c r="EG169" s="234"/>
      <c r="EH169" s="234"/>
      <c r="EI169" s="235"/>
      <c r="EJ169" s="265"/>
      <c r="EK169" s="266"/>
      <c r="EL169" s="267"/>
      <c r="EM169" s="138"/>
      <c r="EN169" s="24"/>
      <c r="EO169" s="515"/>
      <c r="EP169" s="515"/>
      <c r="EQ169" s="224"/>
      <c r="ER169" s="225"/>
      <c r="ES169" s="225"/>
      <c r="ET169" s="225"/>
      <c r="EU169" s="225"/>
      <c r="EV169" s="225"/>
      <c r="EW169" s="225"/>
      <c r="EX169" s="225"/>
      <c r="EY169" s="225"/>
      <c r="EZ169" s="225"/>
      <c r="FA169" s="225"/>
      <c r="FB169" s="225"/>
      <c r="FC169" s="225"/>
      <c r="FD169" s="225"/>
      <c r="FE169" s="225"/>
      <c r="FF169" s="225"/>
      <c r="FG169" s="225"/>
      <c r="FH169" s="225"/>
      <c r="FI169" s="225"/>
      <c r="FJ169" s="225"/>
      <c r="FK169" s="225"/>
      <c r="FL169" s="225"/>
      <c r="FM169" s="225"/>
      <c r="FN169" s="225"/>
      <c r="FO169" s="225"/>
      <c r="FP169" s="225"/>
      <c r="FQ169" s="225"/>
      <c r="FR169" s="225"/>
      <c r="FS169" s="225"/>
      <c r="FT169" s="225"/>
      <c r="FU169" s="225"/>
      <c r="FV169" s="225"/>
      <c r="FW169" s="225"/>
      <c r="FX169" s="225"/>
      <c r="FY169" s="225"/>
      <c r="FZ169" s="225"/>
      <c r="GA169" s="225"/>
      <c r="GB169" s="225"/>
      <c r="GC169" s="225"/>
      <c r="GD169" s="225"/>
      <c r="GE169" s="225"/>
      <c r="GF169" s="225"/>
      <c r="GG169" s="225"/>
      <c r="GH169" s="225"/>
      <c r="GI169" s="225"/>
      <c r="GJ169" s="225"/>
      <c r="GK169" s="225"/>
      <c r="GL169" s="225"/>
      <c r="GM169" s="225"/>
      <c r="GN169" s="225"/>
      <c r="GO169" s="225"/>
      <c r="GP169" s="225"/>
      <c r="GQ169" s="225"/>
      <c r="GR169" s="225"/>
      <c r="GS169" s="225"/>
      <c r="GT169" s="225"/>
      <c r="GU169" s="225"/>
      <c r="GV169" s="226"/>
      <c r="GW169" s="189"/>
      <c r="GX169" s="519"/>
      <c r="GY169" s="45"/>
    </row>
    <row r="170" spans="4:207" ht="2.4" customHeight="1" x14ac:dyDescent="0.25">
      <c r="D170" s="497"/>
      <c r="E170" s="186"/>
      <c r="F170" s="160"/>
      <c r="G170" s="301"/>
      <c r="H170" s="302"/>
      <c r="I170" s="302"/>
      <c r="J170" s="302"/>
      <c r="K170" s="302"/>
      <c r="L170" s="302"/>
      <c r="M170" s="302"/>
      <c r="N170" s="302"/>
      <c r="O170" s="302"/>
      <c r="P170" s="302"/>
      <c r="Q170" s="302"/>
      <c r="R170" s="302"/>
      <c r="S170" s="302"/>
      <c r="T170" s="303"/>
      <c r="V170" s="310"/>
      <c r="W170" s="311"/>
      <c r="X170" s="311"/>
      <c r="Y170" s="312"/>
      <c r="AA170" s="236"/>
      <c r="AB170" s="237"/>
      <c r="AC170" s="237"/>
      <c r="AD170" s="237"/>
      <c r="AE170" s="237"/>
      <c r="AF170" s="237"/>
      <c r="AG170" s="237"/>
      <c r="AH170" s="237"/>
      <c r="AI170" s="237"/>
      <c r="AJ170" s="237"/>
      <c r="AK170" s="237"/>
      <c r="AL170" s="237"/>
      <c r="AM170" s="237"/>
      <c r="AN170" s="237"/>
      <c r="AO170" s="237"/>
      <c r="AP170" s="237"/>
      <c r="AQ170" s="237"/>
      <c r="AR170" s="237"/>
      <c r="AS170" s="237"/>
      <c r="AT170" s="238"/>
      <c r="AU170"/>
      <c r="AV170" s="310"/>
      <c r="AW170" s="311"/>
      <c r="AX170" s="311"/>
      <c r="AY170" s="312"/>
      <c r="AZ170" s="94"/>
      <c r="BA170" s="437"/>
      <c r="BB170" s="437"/>
      <c r="BC170" s="92"/>
      <c r="BD170" s="161"/>
      <c r="BE170" s="233"/>
      <c r="BF170" s="234"/>
      <c r="BG170" s="234"/>
      <c r="BH170" s="234"/>
      <c r="BI170" s="234"/>
      <c r="BJ170" s="234"/>
      <c r="BK170" s="234"/>
      <c r="BL170" s="234"/>
      <c r="BM170" s="234"/>
      <c r="BN170" s="235"/>
      <c r="BO170" s="265"/>
      <c r="BP170" s="266"/>
      <c r="BQ170" s="267"/>
      <c r="BR170" s="78"/>
      <c r="BS170" s="233"/>
      <c r="BT170" s="234"/>
      <c r="BU170" s="234"/>
      <c r="BV170" s="234"/>
      <c r="BW170" s="234"/>
      <c r="BX170" s="234"/>
      <c r="BY170" s="234"/>
      <c r="BZ170" s="234"/>
      <c r="CA170" s="234"/>
      <c r="CB170" s="235"/>
      <c r="CC170" s="265"/>
      <c r="CD170" s="266"/>
      <c r="CE170" s="267"/>
      <c r="CF170" s="78"/>
      <c r="CG170" s="233"/>
      <c r="CH170" s="234"/>
      <c r="CI170" s="234"/>
      <c r="CJ170" s="234"/>
      <c r="CK170" s="234"/>
      <c r="CL170" s="234"/>
      <c r="CM170" s="234"/>
      <c r="CN170" s="234"/>
      <c r="CO170" s="234"/>
      <c r="CP170" s="235"/>
      <c r="CQ170" s="265"/>
      <c r="CR170" s="266"/>
      <c r="CS170" s="267"/>
      <c r="CT170" s="2"/>
      <c r="CU170" s="1"/>
      <c r="CV170" s="1"/>
      <c r="CW170" s="151"/>
      <c r="CX170" s="236"/>
      <c r="CY170" s="237"/>
      <c r="CZ170" s="237"/>
      <c r="DA170" s="237"/>
      <c r="DB170" s="237"/>
      <c r="DC170" s="237"/>
      <c r="DD170" s="237"/>
      <c r="DE170" s="237"/>
      <c r="DF170" s="237"/>
      <c r="DG170" s="237"/>
      <c r="DH170" s="237"/>
      <c r="DI170" s="237"/>
      <c r="DJ170" s="237"/>
      <c r="DK170" s="237"/>
      <c r="DL170" s="237"/>
      <c r="DM170" s="238"/>
      <c r="DN170" s="227"/>
      <c r="DO170" s="228"/>
      <c r="DP170" s="229"/>
      <c r="DQ170" s="151"/>
      <c r="DR170" s="236"/>
      <c r="DS170" s="237"/>
      <c r="DT170" s="237"/>
      <c r="DU170" s="237"/>
      <c r="DV170" s="237"/>
      <c r="DW170" s="237"/>
      <c r="DX170" s="237"/>
      <c r="DY170" s="237"/>
      <c r="DZ170" s="237"/>
      <c r="EA170" s="237"/>
      <c r="EB170" s="237"/>
      <c r="EC170" s="237"/>
      <c r="ED170" s="237"/>
      <c r="EE170" s="237"/>
      <c r="EF170" s="237"/>
      <c r="EG170" s="237"/>
      <c r="EH170" s="237"/>
      <c r="EI170" s="238"/>
      <c r="EJ170" s="268"/>
      <c r="EK170" s="269"/>
      <c r="EL170" s="270"/>
      <c r="EM170" s="138"/>
      <c r="EN170" s="24"/>
      <c r="EO170" s="515"/>
      <c r="EP170" s="515"/>
      <c r="EQ170" s="224"/>
      <c r="ER170" s="225"/>
      <c r="ES170" s="225"/>
      <c r="ET170" s="225"/>
      <c r="EU170" s="225"/>
      <c r="EV170" s="225"/>
      <c r="EW170" s="225"/>
      <c r="EX170" s="225"/>
      <c r="EY170" s="225"/>
      <c r="EZ170" s="225"/>
      <c r="FA170" s="225"/>
      <c r="FB170" s="225"/>
      <c r="FC170" s="225"/>
      <c r="FD170" s="225"/>
      <c r="FE170" s="225"/>
      <c r="FF170" s="225"/>
      <c r="FG170" s="225"/>
      <c r="FH170" s="225"/>
      <c r="FI170" s="225"/>
      <c r="FJ170" s="225"/>
      <c r="FK170" s="225"/>
      <c r="FL170" s="225"/>
      <c r="FM170" s="225"/>
      <c r="FN170" s="225"/>
      <c r="FO170" s="225"/>
      <c r="FP170" s="225"/>
      <c r="FQ170" s="225"/>
      <c r="FR170" s="225"/>
      <c r="FS170" s="225"/>
      <c r="FT170" s="225"/>
      <c r="FU170" s="225"/>
      <c r="FV170" s="225"/>
      <c r="FW170" s="225"/>
      <c r="FX170" s="225"/>
      <c r="FY170" s="225"/>
      <c r="FZ170" s="225"/>
      <c r="GA170" s="225"/>
      <c r="GB170" s="225"/>
      <c r="GC170" s="225"/>
      <c r="GD170" s="225"/>
      <c r="GE170" s="225"/>
      <c r="GF170" s="225"/>
      <c r="GG170" s="225"/>
      <c r="GH170" s="225"/>
      <c r="GI170" s="225"/>
      <c r="GJ170" s="225"/>
      <c r="GK170" s="225"/>
      <c r="GL170" s="225"/>
      <c r="GM170" s="225"/>
      <c r="GN170" s="225"/>
      <c r="GO170" s="225"/>
      <c r="GP170" s="225"/>
      <c r="GQ170" s="225"/>
      <c r="GR170" s="225"/>
      <c r="GS170" s="225"/>
      <c r="GT170" s="225"/>
      <c r="GU170" s="225"/>
      <c r="GV170" s="226"/>
      <c r="GW170" s="189"/>
      <c r="GX170" s="519"/>
      <c r="GY170" s="45"/>
    </row>
    <row r="171" spans="4:207" ht="2.4" customHeight="1" x14ac:dyDescent="0.25">
      <c r="D171" s="497"/>
      <c r="E171" s="186"/>
      <c r="F171" s="160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 s="94"/>
      <c r="BA171" s="437"/>
      <c r="BB171" s="437"/>
      <c r="BC171" s="91"/>
      <c r="BD171" s="161"/>
      <c r="BE171" s="233"/>
      <c r="BF171" s="234"/>
      <c r="BG171" s="234"/>
      <c r="BH171" s="234"/>
      <c r="BI171" s="234"/>
      <c r="BJ171" s="234"/>
      <c r="BK171" s="234"/>
      <c r="BL171" s="234"/>
      <c r="BM171" s="234"/>
      <c r="BN171" s="235"/>
      <c r="BO171" s="265"/>
      <c r="BP171" s="266"/>
      <c r="BQ171" s="267"/>
      <c r="BR171" s="151"/>
      <c r="BS171" s="233"/>
      <c r="BT171" s="234"/>
      <c r="BU171" s="234"/>
      <c r="BV171" s="234"/>
      <c r="BW171" s="234"/>
      <c r="BX171" s="234"/>
      <c r="BY171" s="234"/>
      <c r="BZ171" s="234"/>
      <c r="CA171" s="234"/>
      <c r="CB171" s="235"/>
      <c r="CC171" s="265"/>
      <c r="CD171" s="266"/>
      <c r="CE171" s="267"/>
      <c r="CF171" s="161"/>
      <c r="CG171" s="233"/>
      <c r="CH171" s="234"/>
      <c r="CI171" s="234"/>
      <c r="CJ171" s="234"/>
      <c r="CK171" s="234"/>
      <c r="CL171" s="234"/>
      <c r="CM171" s="234"/>
      <c r="CN171" s="234"/>
      <c r="CO171" s="234"/>
      <c r="CP171" s="235"/>
      <c r="CQ171" s="265"/>
      <c r="CR171" s="266"/>
      <c r="CS171" s="267"/>
      <c r="CT171" s="2"/>
      <c r="CU171" s="1"/>
      <c r="CV171" s="1"/>
      <c r="CW171" s="151"/>
      <c r="CX171" s="230" t="s">
        <v>185</v>
      </c>
      <c r="CY171" s="231"/>
      <c r="CZ171" s="231"/>
      <c r="DA171" s="231"/>
      <c r="DB171" s="231"/>
      <c r="DC171" s="231"/>
      <c r="DD171" s="231"/>
      <c r="DE171" s="231"/>
      <c r="DF171" s="231"/>
      <c r="DG171" s="231"/>
      <c r="DH171" s="231"/>
      <c r="DI171" s="231"/>
      <c r="DJ171" s="231"/>
      <c r="DK171" s="231"/>
      <c r="DL171" s="231"/>
      <c r="DM171" s="232"/>
      <c r="DN171" s="262"/>
      <c r="DO171" s="263"/>
      <c r="DP171" s="264"/>
      <c r="DQ171" s="78"/>
      <c r="DR171" s="230" t="s">
        <v>236</v>
      </c>
      <c r="DS171" s="231"/>
      <c r="DT171" s="231"/>
      <c r="DU171" s="231"/>
      <c r="DV171" s="231"/>
      <c r="DW171" s="231"/>
      <c r="DX171" s="231"/>
      <c r="DY171" s="231"/>
      <c r="DZ171" s="231"/>
      <c r="EA171" s="231"/>
      <c r="EB171" s="231"/>
      <c r="EC171" s="231"/>
      <c r="ED171" s="231"/>
      <c r="EE171" s="231"/>
      <c r="EF171" s="231"/>
      <c r="EG171" s="231"/>
      <c r="EH171" s="231"/>
      <c r="EI171" s="232"/>
      <c r="EJ171" s="262"/>
      <c r="EK171" s="263"/>
      <c r="EL171" s="264"/>
      <c r="EM171" s="138"/>
      <c r="EN171" s="24"/>
      <c r="EO171" s="515"/>
      <c r="EP171" s="515"/>
      <c r="EQ171" s="224"/>
      <c r="ER171" s="225"/>
      <c r="ES171" s="225"/>
      <c r="ET171" s="225"/>
      <c r="EU171" s="225"/>
      <c r="EV171" s="225"/>
      <c r="EW171" s="225"/>
      <c r="EX171" s="225"/>
      <c r="EY171" s="225"/>
      <c r="EZ171" s="225"/>
      <c r="FA171" s="225"/>
      <c r="FB171" s="225"/>
      <c r="FC171" s="225"/>
      <c r="FD171" s="225"/>
      <c r="FE171" s="225"/>
      <c r="FF171" s="225"/>
      <c r="FG171" s="225"/>
      <c r="FH171" s="225"/>
      <c r="FI171" s="225"/>
      <c r="FJ171" s="225"/>
      <c r="FK171" s="225"/>
      <c r="FL171" s="225"/>
      <c r="FM171" s="225"/>
      <c r="FN171" s="225"/>
      <c r="FO171" s="225"/>
      <c r="FP171" s="225"/>
      <c r="FQ171" s="225"/>
      <c r="FR171" s="225"/>
      <c r="FS171" s="225"/>
      <c r="FT171" s="225"/>
      <c r="FU171" s="225"/>
      <c r="FV171" s="225"/>
      <c r="FW171" s="225"/>
      <c r="FX171" s="225"/>
      <c r="FY171" s="225"/>
      <c r="FZ171" s="225"/>
      <c r="GA171" s="225"/>
      <c r="GB171" s="225"/>
      <c r="GC171" s="225"/>
      <c r="GD171" s="225"/>
      <c r="GE171" s="225"/>
      <c r="GF171" s="225"/>
      <c r="GG171" s="225"/>
      <c r="GH171" s="225"/>
      <c r="GI171" s="225"/>
      <c r="GJ171" s="225"/>
      <c r="GK171" s="225"/>
      <c r="GL171" s="225"/>
      <c r="GM171" s="225"/>
      <c r="GN171" s="225"/>
      <c r="GO171" s="225"/>
      <c r="GP171" s="225"/>
      <c r="GQ171" s="225"/>
      <c r="GR171" s="225"/>
      <c r="GS171" s="225"/>
      <c r="GT171" s="225"/>
      <c r="GU171" s="225"/>
      <c r="GV171" s="226"/>
      <c r="GW171" s="189"/>
      <c r="GX171" s="519"/>
      <c r="GY171" s="45"/>
    </row>
    <row r="172" spans="4:207" ht="2.4" customHeight="1" x14ac:dyDescent="0.2">
      <c r="D172" s="497"/>
      <c r="E172" s="186"/>
      <c r="F172" s="160"/>
      <c r="G172" s="283" t="s">
        <v>237</v>
      </c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  <c r="AY172" s="283"/>
      <c r="AZ172" s="94"/>
      <c r="BA172" s="437"/>
      <c r="BB172" s="437"/>
      <c r="BC172" s="91"/>
      <c r="BD172" s="161"/>
      <c r="BE172" s="233"/>
      <c r="BF172" s="234"/>
      <c r="BG172" s="234"/>
      <c r="BH172" s="234"/>
      <c r="BI172" s="234"/>
      <c r="BJ172" s="234"/>
      <c r="BK172" s="234"/>
      <c r="BL172" s="234"/>
      <c r="BM172" s="234"/>
      <c r="BN172" s="235"/>
      <c r="BO172" s="265"/>
      <c r="BP172" s="266"/>
      <c r="BQ172" s="267"/>
      <c r="BR172" s="151"/>
      <c r="BS172" s="233"/>
      <c r="BT172" s="234"/>
      <c r="BU172" s="234"/>
      <c r="BV172" s="234"/>
      <c r="BW172" s="234"/>
      <c r="BX172" s="234"/>
      <c r="BY172" s="234"/>
      <c r="BZ172" s="234"/>
      <c r="CA172" s="234"/>
      <c r="CB172" s="235"/>
      <c r="CC172" s="265"/>
      <c r="CD172" s="266"/>
      <c r="CE172" s="267"/>
      <c r="CF172" s="161"/>
      <c r="CG172" s="233"/>
      <c r="CH172" s="234"/>
      <c r="CI172" s="234"/>
      <c r="CJ172" s="234"/>
      <c r="CK172" s="234"/>
      <c r="CL172" s="234"/>
      <c r="CM172" s="234"/>
      <c r="CN172" s="234"/>
      <c r="CO172" s="234"/>
      <c r="CP172" s="235"/>
      <c r="CQ172" s="265"/>
      <c r="CR172" s="266"/>
      <c r="CS172" s="267"/>
      <c r="CT172" s="2"/>
      <c r="CU172" s="1"/>
      <c r="CV172" s="1"/>
      <c r="CW172" s="151"/>
      <c r="CX172" s="233"/>
      <c r="CY172" s="234"/>
      <c r="CZ172" s="234"/>
      <c r="DA172" s="234"/>
      <c r="DB172" s="234"/>
      <c r="DC172" s="234"/>
      <c r="DD172" s="234"/>
      <c r="DE172" s="234"/>
      <c r="DF172" s="234"/>
      <c r="DG172" s="234"/>
      <c r="DH172" s="234"/>
      <c r="DI172" s="234"/>
      <c r="DJ172" s="234"/>
      <c r="DK172" s="234"/>
      <c r="DL172" s="234"/>
      <c r="DM172" s="235"/>
      <c r="DN172" s="265"/>
      <c r="DO172" s="266"/>
      <c r="DP172" s="267"/>
      <c r="DQ172" s="78"/>
      <c r="DR172" s="233"/>
      <c r="DS172" s="234"/>
      <c r="DT172" s="234"/>
      <c r="DU172" s="234"/>
      <c r="DV172" s="234"/>
      <c r="DW172" s="234"/>
      <c r="DX172" s="234"/>
      <c r="DY172" s="234"/>
      <c r="DZ172" s="234"/>
      <c r="EA172" s="234"/>
      <c r="EB172" s="234"/>
      <c r="EC172" s="234"/>
      <c r="ED172" s="234"/>
      <c r="EE172" s="234"/>
      <c r="EF172" s="234"/>
      <c r="EG172" s="234"/>
      <c r="EH172" s="234"/>
      <c r="EI172" s="235"/>
      <c r="EJ172" s="265"/>
      <c r="EK172" s="266"/>
      <c r="EL172" s="267"/>
      <c r="EM172" s="138"/>
      <c r="EN172" s="24"/>
      <c r="EO172" s="515"/>
      <c r="EP172" s="515"/>
      <c r="EQ172" s="224"/>
      <c r="ER172" s="225"/>
      <c r="ES172" s="225"/>
      <c r="ET172" s="225"/>
      <c r="EU172" s="225"/>
      <c r="EV172" s="225"/>
      <c r="EW172" s="225"/>
      <c r="EX172" s="225"/>
      <c r="EY172" s="225"/>
      <c r="EZ172" s="225"/>
      <c r="FA172" s="225"/>
      <c r="FB172" s="225"/>
      <c r="FC172" s="225"/>
      <c r="FD172" s="225"/>
      <c r="FE172" s="225"/>
      <c r="FF172" s="225"/>
      <c r="FG172" s="225"/>
      <c r="FH172" s="225"/>
      <c r="FI172" s="225"/>
      <c r="FJ172" s="225"/>
      <c r="FK172" s="225"/>
      <c r="FL172" s="225"/>
      <c r="FM172" s="225"/>
      <c r="FN172" s="225"/>
      <c r="FO172" s="225"/>
      <c r="FP172" s="225"/>
      <c r="FQ172" s="225"/>
      <c r="FR172" s="225"/>
      <c r="FS172" s="225"/>
      <c r="FT172" s="225"/>
      <c r="FU172" s="225"/>
      <c r="FV172" s="225"/>
      <c r="FW172" s="225"/>
      <c r="FX172" s="225"/>
      <c r="FY172" s="225"/>
      <c r="FZ172" s="225"/>
      <c r="GA172" s="225"/>
      <c r="GB172" s="225"/>
      <c r="GC172" s="225"/>
      <c r="GD172" s="225"/>
      <c r="GE172" s="225"/>
      <c r="GF172" s="225"/>
      <c r="GG172" s="225"/>
      <c r="GH172" s="225"/>
      <c r="GI172" s="225"/>
      <c r="GJ172" s="225"/>
      <c r="GK172" s="225"/>
      <c r="GL172" s="225"/>
      <c r="GM172" s="225"/>
      <c r="GN172" s="225"/>
      <c r="GO172" s="225"/>
      <c r="GP172" s="225"/>
      <c r="GQ172" s="225"/>
      <c r="GR172" s="225"/>
      <c r="GS172" s="225"/>
      <c r="GT172" s="225"/>
      <c r="GU172" s="225"/>
      <c r="GV172" s="226"/>
      <c r="GW172" s="189"/>
      <c r="GX172" s="519"/>
      <c r="GY172" s="45"/>
    </row>
    <row r="173" spans="4:207" ht="2.4" customHeight="1" x14ac:dyDescent="0.2">
      <c r="D173" s="497"/>
      <c r="E173" s="186"/>
      <c r="F173" s="160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  <c r="AY173" s="283"/>
      <c r="AZ173" s="94"/>
      <c r="BA173" s="437"/>
      <c r="BB173" s="437"/>
      <c r="BC173" s="91"/>
      <c r="BD173" s="161"/>
      <c r="BE173" s="236"/>
      <c r="BF173" s="237"/>
      <c r="BG173" s="237"/>
      <c r="BH173" s="237"/>
      <c r="BI173" s="237"/>
      <c r="BJ173" s="237"/>
      <c r="BK173" s="237"/>
      <c r="BL173" s="237"/>
      <c r="BM173" s="237"/>
      <c r="BN173" s="238"/>
      <c r="BO173" s="268"/>
      <c r="BP173" s="269"/>
      <c r="BQ173" s="270"/>
      <c r="BR173" s="151"/>
      <c r="BS173" s="236"/>
      <c r="BT173" s="237"/>
      <c r="BU173" s="237"/>
      <c r="BV173" s="237"/>
      <c r="BW173" s="237"/>
      <c r="BX173" s="237"/>
      <c r="BY173" s="237"/>
      <c r="BZ173" s="237"/>
      <c r="CA173" s="237"/>
      <c r="CB173" s="238"/>
      <c r="CC173" s="268"/>
      <c r="CD173" s="269"/>
      <c r="CE173" s="270"/>
      <c r="CF173" s="161"/>
      <c r="CG173" s="236"/>
      <c r="CH173" s="237"/>
      <c r="CI173" s="237"/>
      <c r="CJ173" s="237"/>
      <c r="CK173" s="237"/>
      <c r="CL173" s="237"/>
      <c r="CM173" s="237"/>
      <c r="CN173" s="237"/>
      <c r="CO173" s="237"/>
      <c r="CP173" s="238"/>
      <c r="CQ173" s="268"/>
      <c r="CR173" s="269"/>
      <c r="CS173" s="270"/>
      <c r="CT173" s="2"/>
      <c r="CU173" s="1"/>
      <c r="CV173" s="1"/>
      <c r="CW173" s="151"/>
      <c r="CX173" s="233"/>
      <c r="CY173" s="234"/>
      <c r="CZ173" s="234"/>
      <c r="DA173" s="234"/>
      <c r="DB173" s="234"/>
      <c r="DC173" s="234"/>
      <c r="DD173" s="234"/>
      <c r="DE173" s="234"/>
      <c r="DF173" s="234"/>
      <c r="DG173" s="234"/>
      <c r="DH173" s="234"/>
      <c r="DI173" s="234"/>
      <c r="DJ173" s="234"/>
      <c r="DK173" s="234"/>
      <c r="DL173" s="234"/>
      <c r="DM173" s="235"/>
      <c r="DN173" s="265"/>
      <c r="DO173" s="266"/>
      <c r="DP173" s="267"/>
      <c r="DQ173" s="151"/>
      <c r="DR173" s="233"/>
      <c r="DS173" s="234"/>
      <c r="DT173" s="234"/>
      <c r="DU173" s="234"/>
      <c r="DV173" s="234"/>
      <c r="DW173" s="234"/>
      <c r="DX173" s="234"/>
      <c r="DY173" s="234"/>
      <c r="DZ173" s="234"/>
      <c r="EA173" s="234"/>
      <c r="EB173" s="234"/>
      <c r="EC173" s="234"/>
      <c r="ED173" s="234"/>
      <c r="EE173" s="234"/>
      <c r="EF173" s="234"/>
      <c r="EG173" s="234"/>
      <c r="EH173" s="234"/>
      <c r="EI173" s="235"/>
      <c r="EJ173" s="265"/>
      <c r="EK173" s="266"/>
      <c r="EL173" s="267"/>
      <c r="EM173" s="138"/>
      <c r="EN173" s="24"/>
      <c r="EO173" s="515"/>
      <c r="EP173" s="515"/>
      <c r="EQ173" s="224"/>
      <c r="ER173" s="225"/>
      <c r="ES173" s="225"/>
      <c r="ET173" s="225"/>
      <c r="EU173" s="225"/>
      <c r="EV173" s="225"/>
      <c r="EW173" s="225"/>
      <c r="EX173" s="225"/>
      <c r="EY173" s="225"/>
      <c r="EZ173" s="225"/>
      <c r="FA173" s="225"/>
      <c r="FB173" s="225"/>
      <c r="FC173" s="225"/>
      <c r="FD173" s="225"/>
      <c r="FE173" s="225"/>
      <c r="FF173" s="225"/>
      <c r="FG173" s="225"/>
      <c r="FH173" s="225"/>
      <c r="FI173" s="225"/>
      <c r="FJ173" s="225"/>
      <c r="FK173" s="225"/>
      <c r="FL173" s="225"/>
      <c r="FM173" s="225"/>
      <c r="FN173" s="225"/>
      <c r="FO173" s="225"/>
      <c r="FP173" s="225"/>
      <c r="FQ173" s="225"/>
      <c r="FR173" s="225"/>
      <c r="FS173" s="225"/>
      <c r="FT173" s="225"/>
      <c r="FU173" s="225"/>
      <c r="FV173" s="225"/>
      <c r="FW173" s="225"/>
      <c r="FX173" s="225"/>
      <c r="FY173" s="225"/>
      <c r="FZ173" s="225"/>
      <c r="GA173" s="225"/>
      <c r="GB173" s="225"/>
      <c r="GC173" s="225"/>
      <c r="GD173" s="225"/>
      <c r="GE173" s="225"/>
      <c r="GF173" s="225"/>
      <c r="GG173" s="225"/>
      <c r="GH173" s="225"/>
      <c r="GI173" s="225"/>
      <c r="GJ173" s="225"/>
      <c r="GK173" s="225"/>
      <c r="GL173" s="225"/>
      <c r="GM173" s="225"/>
      <c r="GN173" s="225"/>
      <c r="GO173" s="225"/>
      <c r="GP173" s="225"/>
      <c r="GQ173" s="225"/>
      <c r="GR173" s="225"/>
      <c r="GS173" s="225"/>
      <c r="GT173" s="225"/>
      <c r="GU173" s="225"/>
      <c r="GV173" s="226"/>
      <c r="GW173" s="189"/>
      <c r="GX173" s="519"/>
      <c r="GY173" s="45"/>
    </row>
    <row r="174" spans="4:207" ht="2.4" customHeight="1" x14ac:dyDescent="0.2">
      <c r="D174" s="497"/>
      <c r="E174" s="186"/>
      <c r="F174" s="160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  <c r="AY174" s="283"/>
      <c r="AZ174" s="94"/>
      <c r="BA174" s="437"/>
      <c r="BB174" s="437"/>
      <c r="BC174" s="91"/>
      <c r="BD174" s="285" t="s">
        <v>238</v>
      </c>
      <c r="BE174" s="285"/>
      <c r="BF174" s="285"/>
      <c r="BG174" s="285"/>
      <c r="BH174" s="285"/>
      <c r="BI174" s="285"/>
      <c r="BJ174" s="285"/>
      <c r="BK174" s="285"/>
      <c r="BL174" s="285"/>
      <c r="BM174" s="285"/>
      <c r="BN174" s="285"/>
      <c r="BO174" s="285"/>
      <c r="BP174" s="285"/>
      <c r="BQ174" s="285"/>
      <c r="BR174" s="285"/>
      <c r="BS174" s="285"/>
      <c r="BT174" s="285"/>
      <c r="BU174" s="285"/>
      <c r="BV174" s="285"/>
      <c r="BW174" s="285"/>
      <c r="BX174" s="285"/>
      <c r="BY174" s="285"/>
      <c r="BZ174" s="285"/>
      <c r="CA174" s="285"/>
      <c r="CB174" s="285"/>
      <c r="CC174" s="285"/>
      <c r="CD174" s="285"/>
      <c r="CE174" s="285"/>
      <c r="CF174" s="285"/>
      <c r="CG174" s="285"/>
      <c r="CH174" s="285"/>
      <c r="CI174" s="285"/>
      <c r="CJ174" s="285"/>
      <c r="CK174" s="285"/>
      <c r="CL174" s="285"/>
      <c r="CM174" s="285"/>
      <c r="CN174" s="285"/>
      <c r="CO174" s="285"/>
      <c r="CP174" s="285"/>
      <c r="CQ174" s="285"/>
      <c r="CR174" s="285"/>
      <c r="CS174" s="285"/>
      <c r="CT174" s="285"/>
      <c r="CU174" s="1"/>
      <c r="CV174" s="1"/>
      <c r="CW174" s="151"/>
      <c r="CX174" s="233"/>
      <c r="CY174" s="234"/>
      <c r="CZ174" s="234"/>
      <c r="DA174" s="234"/>
      <c r="DB174" s="234"/>
      <c r="DC174" s="234"/>
      <c r="DD174" s="234"/>
      <c r="DE174" s="234"/>
      <c r="DF174" s="234"/>
      <c r="DG174" s="234"/>
      <c r="DH174" s="234"/>
      <c r="DI174" s="234"/>
      <c r="DJ174" s="234"/>
      <c r="DK174" s="234"/>
      <c r="DL174" s="234"/>
      <c r="DM174" s="235"/>
      <c r="DN174" s="265"/>
      <c r="DO174" s="266"/>
      <c r="DP174" s="267"/>
      <c r="DQ174" s="151"/>
      <c r="DR174" s="233"/>
      <c r="DS174" s="234"/>
      <c r="DT174" s="234"/>
      <c r="DU174" s="234"/>
      <c r="DV174" s="234"/>
      <c r="DW174" s="234"/>
      <c r="DX174" s="234"/>
      <c r="DY174" s="234"/>
      <c r="DZ174" s="234"/>
      <c r="EA174" s="234"/>
      <c r="EB174" s="234"/>
      <c r="EC174" s="234"/>
      <c r="ED174" s="234"/>
      <c r="EE174" s="234"/>
      <c r="EF174" s="234"/>
      <c r="EG174" s="234"/>
      <c r="EH174" s="234"/>
      <c r="EI174" s="235"/>
      <c r="EJ174" s="265"/>
      <c r="EK174" s="266"/>
      <c r="EL174" s="267"/>
      <c r="EM174" s="138"/>
      <c r="EN174" s="24"/>
      <c r="EO174" s="515"/>
      <c r="EP174" s="515"/>
      <c r="EQ174" s="224"/>
      <c r="ER174" s="225"/>
      <c r="ES174" s="225"/>
      <c r="ET174" s="225"/>
      <c r="EU174" s="225"/>
      <c r="EV174" s="225"/>
      <c r="EW174" s="225"/>
      <c r="EX174" s="225"/>
      <c r="EY174" s="225"/>
      <c r="EZ174" s="225"/>
      <c r="FA174" s="225"/>
      <c r="FB174" s="225"/>
      <c r="FC174" s="225"/>
      <c r="FD174" s="225"/>
      <c r="FE174" s="225"/>
      <c r="FF174" s="225"/>
      <c r="FG174" s="225"/>
      <c r="FH174" s="225"/>
      <c r="FI174" s="225"/>
      <c r="FJ174" s="225"/>
      <c r="FK174" s="225"/>
      <c r="FL174" s="225"/>
      <c r="FM174" s="225"/>
      <c r="FN174" s="225"/>
      <c r="FO174" s="225"/>
      <c r="FP174" s="225"/>
      <c r="FQ174" s="225"/>
      <c r="FR174" s="225"/>
      <c r="FS174" s="225"/>
      <c r="FT174" s="225"/>
      <c r="FU174" s="225"/>
      <c r="FV174" s="225"/>
      <c r="FW174" s="225"/>
      <c r="FX174" s="225"/>
      <c r="FY174" s="225"/>
      <c r="FZ174" s="225"/>
      <c r="GA174" s="225"/>
      <c r="GB174" s="225"/>
      <c r="GC174" s="225"/>
      <c r="GD174" s="225"/>
      <c r="GE174" s="225"/>
      <c r="GF174" s="225"/>
      <c r="GG174" s="225"/>
      <c r="GH174" s="225"/>
      <c r="GI174" s="225"/>
      <c r="GJ174" s="225"/>
      <c r="GK174" s="225"/>
      <c r="GL174" s="225"/>
      <c r="GM174" s="225"/>
      <c r="GN174" s="225"/>
      <c r="GO174" s="225"/>
      <c r="GP174" s="225"/>
      <c r="GQ174" s="225"/>
      <c r="GR174" s="225"/>
      <c r="GS174" s="225"/>
      <c r="GT174" s="225"/>
      <c r="GU174" s="225"/>
      <c r="GV174" s="226"/>
      <c r="GW174" s="189"/>
      <c r="GX174" s="519"/>
      <c r="GY174" s="45"/>
    </row>
    <row r="175" spans="4:207" ht="2.4" customHeight="1" x14ac:dyDescent="0.2">
      <c r="D175" s="497"/>
      <c r="E175" s="186"/>
      <c r="F175" s="160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3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  <c r="AV175" s="283"/>
      <c r="AW175" s="283"/>
      <c r="AX175" s="283"/>
      <c r="AY175" s="283"/>
      <c r="AZ175" s="94"/>
      <c r="BA175" s="437"/>
      <c r="BB175" s="437"/>
      <c r="BC175" s="91"/>
      <c r="BD175" s="285"/>
      <c r="BE175" s="285"/>
      <c r="BF175" s="285"/>
      <c r="BG175" s="285"/>
      <c r="BH175" s="285"/>
      <c r="BI175" s="285"/>
      <c r="BJ175" s="285"/>
      <c r="BK175" s="285"/>
      <c r="BL175" s="285"/>
      <c r="BM175" s="285"/>
      <c r="BN175" s="285"/>
      <c r="BO175" s="285"/>
      <c r="BP175" s="285"/>
      <c r="BQ175" s="285"/>
      <c r="BR175" s="285"/>
      <c r="BS175" s="285"/>
      <c r="BT175" s="285"/>
      <c r="BU175" s="285"/>
      <c r="BV175" s="285"/>
      <c r="BW175" s="285"/>
      <c r="BX175" s="285"/>
      <c r="BY175" s="285"/>
      <c r="BZ175" s="285"/>
      <c r="CA175" s="285"/>
      <c r="CB175" s="285"/>
      <c r="CC175" s="285"/>
      <c r="CD175" s="285"/>
      <c r="CE175" s="285"/>
      <c r="CF175" s="285"/>
      <c r="CG175" s="285"/>
      <c r="CH175" s="285"/>
      <c r="CI175" s="285"/>
      <c r="CJ175" s="285"/>
      <c r="CK175" s="285"/>
      <c r="CL175" s="285"/>
      <c r="CM175" s="285"/>
      <c r="CN175" s="285"/>
      <c r="CO175" s="285"/>
      <c r="CP175" s="285"/>
      <c r="CQ175" s="285"/>
      <c r="CR175" s="285"/>
      <c r="CS175" s="285"/>
      <c r="CT175" s="285"/>
      <c r="CU175" s="1"/>
      <c r="CV175" s="1"/>
      <c r="CW175" s="151"/>
      <c r="CX175" s="236"/>
      <c r="CY175" s="237"/>
      <c r="CZ175" s="237"/>
      <c r="DA175" s="237"/>
      <c r="DB175" s="237"/>
      <c r="DC175" s="237"/>
      <c r="DD175" s="237"/>
      <c r="DE175" s="237"/>
      <c r="DF175" s="237"/>
      <c r="DG175" s="237"/>
      <c r="DH175" s="237"/>
      <c r="DI175" s="237"/>
      <c r="DJ175" s="237"/>
      <c r="DK175" s="237"/>
      <c r="DL175" s="237"/>
      <c r="DM175" s="238"/>
      <c r="DN175" s="268"/>
      <c r="DO175" s="269"/>
      <c r="DP175" s="270"/>
      <c r="DQ175" s="151"/>
      <c r="DR175" s="236"/>
      <c r="DS175" s="237"/>
      <c r="DT175" s="237"/>
      <c r="DU175" s="237"/>
      <c r="DV175" s="237"/>
      <c r="DW175" s="237"/>
      <c r="DX175" s="237"/>
      <c r="DY175" s="237"/>
      <c r="DZ175" s="237"/>
      <c r="EA175" s="237"/>
      <c r="EB175" s="237"/>
      <c r="EC175" s="237"/>
      <c r="ED175" s="237"/>
      <c r="EE175" s="237"/>
      <c r="EF175" s="237"/>
      <c r="EG175" s="237"/>
      <c r="EH175" s="237"/>
      <c r="EI175" s="238"/>
      <c r="EJ175" s="268"/>
      <c r="EK175" s="269"/>
      <c r="EL175" s="270"/>
      <c r="EM175" s="138"/>
      <c r="EN175" s="24"/>
      <c r="EO175" s="515"/>
      <c r="EP175" s="515"/>
      <c r="EQ175" s="224"/>
      <c r="ER175" s="225"/>
      <c r="ES175" s="225"/>
      <c r="ET175" s="225"/>
      <c r="EU175" s="225"/>
      <c r="EV175" s="225"/>
      <c r="EW175" s="225"/>
      <c r="EX175" s="225"/>
      <c r="EY175" s="225"/>
      <c r="EZ175" s="225"/>
      <c r="FA175" s="225"/>
      <c r="FB175" s="225"/>
      <c r="FC175" s="225"/>
      <c r="FD175" s="225"/>
      <c r="FE175" s="225"/>
      <c r="FF175" s="225"/>
      <c r="FG175" s="225"/>
      <c r="FH175" s="225"/>
      <c r="FI175" s="225"/>
      <c r="FJ175" s="225"/>
      <c r="FK175" s="225"/>
      <c r="FL175" s="225"/>
      <c r="FM175" s="225"/>
      <c r="FN175" s="225"/>
      <c r="FO175" s="225"/>
      <c r="FP175" s="225"/>
      <c r="FQ175" s="225"/>
      <c r="FR175" s="225"/>
      <c r="FS175" s="225"/>
      <c r="FT175" s="225"/>
      <c r="FU175" s="225"/>
      <c r="FV175" s="225"/>
      <c r="FW175" s="225"/>
      <c r="FX175" s="225"/>
      <c r="FY175" s="225"/>
      <c r="FZ175" s="225"/>
      <c r="GA175" s="225"/>
      <c r="GB175" s="225"/>
      <c r="GC175" s="225"/>
      <c r="GD175" s="225"/>
      <c r="GE175" s="225"/>
      <c r="GF175" s="225"/>
      <c r="GG175" s="225"/>
      <c r="GH175" s="225"/>
      <c r="GI175" s="225"/>
      <c r="GJ175" s="225"/>
      <c r="GK175" s="225"/>
      <c r="GL175" s="225"/>
      <c r="GM175" s="225"/>
      <c r="GN175" s="225"/>
      <c r="GO175" s="225"/>
      <c r="GP175" s="225"/>
      <c r="GQ175" s="225"/>
      <c r="GR175" s="225"/>
      <c r="GS175" s="225"/>
      <c r="GT175" s="225"/>
      <c r="GU175" s="225"/>
      <c r="GV175" s="226"/>
      <c r="GW175" s="189"/>
      <c r="GX175" s="519"/>
      <c r="GY175" s="45"/>
    </row>
    <row r="176" spans="4:207" ht="2.4" customHeight="1" x14ac:dyDescent="0.2">
      <c r="D176" s="497"/>
      <c r="E176" s="186"/>
      <c r="F176" s="160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3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  <c r="AV176" s="283"/>
      <c r="AW176" s="283"/>
      <c r="AX176" s="283"/>
      <c r="AY176" s="283"/>
      <c r="AZ176" s="94"/>
      <c r="BA176" s="437"/>
      <c r="BB176" s="437"/>
      <c r="BC176" s="91"/>
      <c r="BD176" s="285"/>
      <c r="BE176" s="285"/>
      <c r="BF176" s="285"/>
      <c r="BG176" s="285"/>
      <c r="BH176" s="285"/>
      <c r="BI176" s="285"/>
      <c r="BJ176" s="285"/>
      <c r="BK176" s="285"/>
      <c r="BL176" s="285"/>
      <c r="BM176" s="285"/>
      <c r="BN176" s="285"/>
      <c r="BO176" s="285"/>
      <c r="BP176" s="285"/>
      <c r="BQ176" s="285"/>
      <c r="BR176" s="285"/>
      <c r="BS176" s="285"/>
      <c r="BT176" s="285"/>
      <c r="BU176" s="285"/>
      <c r="BV176" s="285"/>
      <c r="BW176" s="285"/>
      <c r="BX176" s="285"/>
      <c r="BY176" s="285"/>
      <c r="BZ176" s="285"/>
      <c r="CA176" s="285"/>
      <c r="CB176" s="285"/>
      <c r="CC176" s="285"/>
      <c r="CD176" s="285"/>
      <c r="CE176" s="285"/>
      <c r="CF176" s="285"/>
      <c r="CG176" s="285"/>
      <c r="CH176" s="285"/>
      <c r="CI176" s="285"/>
      <c r="CJ176" s="285"/>
      <c r="CK176" s="285"/>
      <c r="CL176" s="285"/>
      <c r="CM176" s="285"/>
      <c r="CN176" s="285"/>
      <c r="CO176" s="285"/>
      <c r="CP176" s="285"/>
      <c r="CQ176" s="285"/>
      <c r="CR176" s="285"/>
      <c r="CS176" s="285"/>
      <c r="CT176" s="285"/>
      <c r="CU176" s="1"/>
      <c r="CV176" s="1"/>
      <c r="CW176" s="78"/>
      <c r="CX176" s="230" t="s">
        <v>239</v>
      </c>
      <c r="CY176" s="231"/>
      <c r="CZ176" s="231"/>
      <c r="DA176" s="231"/>
      <c r="DB176" s="231"/>
      <c r="DC176" s="231"/>
      <c r="DD176" s="231"/>
      <c r="DE176" s="231"/>
      <c r="DF176" s="231"/>
      <c r="DG176" s="231"/>
      <c r="DH176" s="231"/>
      <c r="DI176" s="231"/>
      <c r="DJ176" s="231"/>
      <c r="DK176" s="231"/>
      <c r="DL176" s="231"/>
      <c r="DM176" s="232"/>
      <c r="DN176" s="262"/>
      <c r="DO176" s="263"/>
      <c r="DP176" s="264"/>
      <c r="DQ176" s="78"/>
      <c r="DR176" s="230" t="s">
        <v>240</v>
      </c>
      <c r="DS176" s="231"/>
      <c r="DT176" s="231"/>
      <c r="DU176" s="231"/>
      <c r="DV176" s="231"/>
      <c r="DW176" s="231"/>
      <c r="DX176" s="231"/>
      <c r="DY176" s="231"/>
      <c r="DZ176" s="231"/>
      <c r="EA176" s="231"/>
      <c r="EB176" s="231"/>
      <c r="EC176" s="231"/>
      <c r="ED176" s="231"/>
      <c r="EE176" s="231"/>
      <c r="EF176" s="231"/>
      <c r="EG176" s="231"/>
      <c r="EH176" s="231"/>
      <c r="EI176" s="232"/>
      <c r="EJ176" s="262"/>
      <c r="EK176" s="263"/>
      <c r="EL176" s="264"/>
      <c r="EM176" s="78"/>
      <c r="EN176" s="24"/>
      <c r="EO176" s="515"/>
      <c r="EP176" s="515"/>
      <c r="EQ176" s="224"/>
      <c r="ER176" s="225"/>
      <c r="ES176" s="225"/>
      <c r="ET176" s="225"/>
      <c r="EU176" s="225"/>
      <c r="EV176" s="225"/>
      <c r="EW176" s="225"/>
      <c r="EX176" s="225"/>
      <c r="EY176" s="225"/>
      <c r="EZ176" s="225"/>
      <c r="FA176" s="225"/>
      <c r="FB176" s="225"/>
      <c r="FC176" s="225"/>
      <c r="FD176" s="225"/>
      <c r="FE176" s="225"/>
      <c r="FF176" s="225"/>
      <c r="FG176" s="225"/>
      <c r="FH176" s="225"/>
      <c r="FI176" s="225"/>
      <c r="FJ176" s="225"/>
      <c r="FK176" s="225"/>
      <c r="FL176" s="225"/>
      <c r="FM176" s="225"/>
      <c r="FN176" s="225"/>
      <c r="FO176" s="225"/>
      <c r="FP176" s="225"/>
      <c r="FQ176" s="225"/>
      <c r="FR176" s="225"/>
      <c r="FS176" s="225"/>
      <c r="FT176" s="225"/>
      <c r="FU176" s="225"/>
      <c r="FV176" s="225"/>
      <c r="FW176" s="225"/>
      <c r="FX176" s="225"/>
      <c r="FY176" s="225"/>
      <c r="FZ176" s="225"/>
      <c r="GA176" s="225"/>
      <c r="GB176" s="225"/>
      <c r="GC176" s="225"/>
      <c r="GD176" s="225"/>
      <c r="GE176" s="225"/>
      <c r="GF176" s="225"/>
      <c r="GG176" s="225"/>
      <c r="GH176" s="225"/>
      <c r="GI176" s="225"/>
      <c r="GJ176" s="225"/>
      <c r="GK176" s="225"/>
      <c r="GL176" s="225"/>
      <c r="GM176" s="225"/>
      <c r="GN176" s="225"/>
      <c r="GO176" s="225"/>
      <c r="GP176" s="225"/>
      <c r="GQ176" s="225"/>
      <c r="GR176" s="225"/>
      <c r="GS176" s="225"/>
      <c r="GT176" s="225"/>
      <c r="GU176" s="225"/>
      <c r="GV176" s="226"/>
      <c r="GW176" s="189"/>
      <c r="GX176" s="519"/>
      <c r="GY176" s="45"/>
    </row>
    <row r="177" spans="4:207" ht="2.4" customHeight="1" x14ac:dyDescent="0.2">
      <c r="D177" s="497"/>
      <c r="E177" s="186"/>
      <c r="F177" s="160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  <c r="AQ177" s="283"/>
      <c r="AR177" s="283"/>
      <c r="AS177" s="283"/>
      <c r="AT177" s="283"/>
      <c r="AU177" s="283"/>
      <c r="AV177" s="283"/>
      <c r="AW177" s="283"/>
      <c r="AX177" s="283"/>
      <c r="AY177" s="283"/>
      <c r="AZ177" s="94"/>
      <c r="BA177" s="437"/>
      <c r="BB177" s="437"/>
      <c r="BC177" s="91"/>
      <c r="BD177" s="71"/>
      <c r="BE177" s="230" t="s">
        <v>241</v>
      </c>
      <c r="BF177" s="231"/>
      <c r="BG177" s="231"/>
      <c r="BH177" s="231"/>
      <c r="BI177" s="231"/>
      <c r="BJ177" s="231"/>
      <c r="BK177" s="231"/>
      <c r="BL177" s="231"/>
      <c r="BM177" s="231"/>
      <c r="BN177" s="231"/>
      <c r="BO177" s="231"/>
      <c r="BP177" s="231"/>
      <c r="BQ177" s="231"/>
      <c r="BR177" s="231"/>
      <c r="BS177" s="231"/>
      <c r="BT177" s="231"/>
      <c r="BU177" s="232"/>
      <c r="BV177" s="286"/>
      <c r="BW177" s="287"/>
      <c r="BX177" s="288"/>
      <c r="BZ177" s="161"/>
      <c r="CA177" s="230" t="s">
        <v>242</v>
      </c>
      <c r="CB177" s="231"/>
      <c r="CC177" s="231"/>
      <c r="CD177" s="231"/>
      <c r="CE177" s="231"/>
      <c r="CF177" s="231"/>
      <c r="CG177" s="231"/>
      <c r="CH177" s="231"/>
      <c r="CI177" s="231"/>
      <c r="CJ177" s="231"/>
      <c r="CK177" s="231"/>
      <c r="CL177" s="231"/>
      <c r="CM177" s="231"/>
      <c r="CN177" s="231"/>
      <c r="CO177" s="231"/>
      <c r="CP177" s="232"/>
      <c r="CQ177" s="286"/>
      <c r="CR177" s="287"/>
      <c r="CS177" s="288"/>
      <c r="CT177" s="151"/>
      <c r="CU177" s="1"/>
      <c r="CV177" s="1"/>
      <c r="CW177" s="78"/>
      <c r="CX177" s="233"/>
      <c r="CY177" s="234"/>
      <c r="CZ177" s="234"/>
      <c r="DA177" s="234"/>
      <c r="DB177" s="234"/>
      <c r="DC177" s="234"/>
      <c r="DD177" s="234"/>
      <c r="DE177" s="234"/>
      <c r="DF177" s="234"/>
      <c r="DG177" s="234"/>
      <c r="DH177" s="234"/>
      <c r="DI177" s="234"/>
      <c r="DJ177" s="234"/>
      <c r="DK177" s="234"/>
      <c r="DL177" s="234"/>
      <c r="DM177" s="235"/>
      <c r="DN177" s="265"/>
      <c r="DO177" s="266"/>
      <c r="DP177" s="267"/>
      <c r="DQ177" s="78"/>
      <c r="DR177" s="233"/>
      <c r="DS177" s="234"/>
      <c r="DT177" s="234"/>
      <c r="DU177" s="234"/>
      <c r="DV177" s="234"/>
      <c r="DW177" s="234"/>
      <c r="DX177" s="234"/>
      <c r="DY177" s="234"/>
      <c r="DZ177" s="234"/>
      <c r="EA177" s="234"/>
      <c r="EB177" s="234"/>
      <c r="EC177" s="234"/>
      <c r="ED177" s="234"/>
      <c r="EE177" s="234"/>
      <c r="EF177" s="234"/>
      <c r="EG177" s="234"/>
      <c r="EH177" s="234"/>
      <c r="EI177" s="235"/>
      <c r="EJ177" s="265"/>
      <c r="EK177" s="266"/>
      <c r="EL177" s="267"/>
      <c r="EM177" s="78"/>
      <c r="EN177" s="24"/>
      <c r="EO177" s="515"/>
      <c r="EP177" s="515"/>
      <c r="EQ177" s="224"/>
      <c r="ER177" s="225"/>
      <c r="ES177" s="225"/>
      <c r="ET177" s="225"/>
      <c r="EU177" s="225"/>
      <c r="EV177" s="225"/>
      <c r="EW177" s="225"/>
      <c r="EX177" s="225"/>
      <c r="EY177" s="225"/>
      <c r="EZ177" s="225"/>
      <c r="FA177" s="225"/>
      <c r="FB177" s="225"/>
      <c r="FC177" s="225"/>
      <c r="FD177" s="225"/>
      <c r="FE177" s="225"/>
      <c r="FF177" s="225"/>
      <c r="FG177" s="225"/>
      <c r="FH177" s="225"/>
      <c r="FI177" s="225"/>
      <c r="FJ177" s="225"/>
      <c r="FK177" s="225"/>
      <c r="FL177" s="225"/>
      <c r="FM177" s="225"/>
      <c r="FN177" s="225"/>
      <c r="FO177" s="225"/>
      <c r="FP177" s="225"/>
      <c r="FQ177" s="225"/>
      <c r="FR177" s="225"/>
      <c r="FS177" s="225"/>
      <c r="FT177" s="225"/>
      <c r="FU177" s="225"/>
      <c r="FV177" s="225"/>
      <c r="FW177" s="225"/>
      <c r="FX177" s="225"/>
      <c r="FY177" s="225"/>
      <c r="FZ177" s="225"/>
      <c r="GA177" s="225"/>
      <c r="GB177" s="225"/>
      <c r="GC177" s="225"/>
      <c r="GD177" s="225"/>
      <c r="GE177" s="225"/>
      <c r="GF177" s="225"/>
      <c r="GG177" s="225"/>
      <c r="GH177" s="225"/>
      <c r="GI177" s="225"/>
      <c r="GJ177" s="225"/>
      <c r="GK177" s="225"/>
      <c r="GL177" s="225"/>
      <c r="GM177" s="225"/>
      <c r="GN177" s="225"/>
      <c r="GO177" s="225"/>
      <c r="GP177" s="225"/>
      <c r="GQ177" s="225"/>
      <c r="GR177" s="225"/>
      <c r="GS177" s="225"/>
      <c r="GT177" s="225"/>
      <c r="GU177" s="225"/>
      <c r="GV177" s="226"/>
      <c r="GW177" s="189"/>
      <c r="GX177" s="519"/>
      <c r="GY177" s="45"/>
    </row>
    <row r="178" spans="4:207" ht="2.4" customHeight="1" x14ac:dyDescent="0.2">
      <c r="D178" s="497"/>
      <c r="E178" s="186"/>
      <c r="F178" s="160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94"/>
      <c r="BA178" s="437"/>
      <c r="BB178" s="437"/>
      <c r="BC178" s="91"/>
      <c r="BD178" s="93"/>
      <c r="BE178" s="233"/>
      <c r="BF178" s="234"/>
      <c r="BG178" s="234"/>
      <c r="BH178" s="234"/>
      <c r="BI178" s="234"/>
      <c r="BJ178" s="234"/>
      <c r="BK178" s="234"/>
      <c r="BL178" s="234"/>
      <c r="BM178" s="234"/>
      <c r="BN178" s="234"/>
      <c r="BO178" s="234"/>
      <c r="BP178" s="234"/>
      <c r="BQ178" s="234"/>
      <c r="BR178" s="234"/>
      <c r="BS178" s="234"/>
      <c r="BT178" s="234"/>
      <c r="BU178" s="235"/>
      <c r="BV178" s="289"/>
      <c r="BW178" s="290"/>
      <c r="BX178" s="291"/>
      <c r="BY178" s="161"/>
      <c r="BZ178" s="161"/>
      <c r="CA178" s="233"/>
      <c r="CB178" s="234"/>
      <c r="CC178" s="234"/>
      <c r="CD178" s="234"/>
      <c r="CE178" s="234"/>
      <c r="CF178" s="234"/>
      <c r="CG178" s="234"/>
      <c r="CH178" s="234"/>
      <c r="CI178" s="234"/>
      <c r="CJ178" s="234"/>
      <c r="CK178" s="234"/>
      <c r="CL178" s="234"/>
      <c r="CM178" s="234"/>
      <c r="CN178" s="234"/>
      <c r="CO178" s="234"/>
      <c r="CP178" s="235"/>
      <c r="CQ178" s="289"/>
      <c r="CR178" s="290"/>
      <c r="CS178" s="291"/>
      <c r="CT178" s="151"/>
      <c r="CU178" s="1"/>
      <c r="CV178" s="1"/>
      <c r="CW178" s="161"/>
      <c r="CX178" s="233"/>
      <c r="CY178" s="234"/>
      <c r="CZ178" s="234"/>
      <c r="DA178" s="234"/>
      <c r="DB178" s="234"/>
      <c r="DC178" s="234"/>
      <c r="DD178" s="234"/>
      <c r="DE178" s="234"/>
      <c r="DF178" s="234"/>
      <c r="DG178" s="234"/>
      <c r="DH178" s="234"/>
      <c r="DI178" s="234"/>
      <c r="DJ178" s="234"/>
      <c r="DK178" s="234"/>
      <c r="DL178" s="234"/>
      <c r="DM178" s="235"/>
      <c r="DN178" s="265"/>
      <c r="DO178" s="266"/>
      <c r="DP178" s="267"/>
      <c r="DQ178" s="151"/>
      <c r="DR178" s="233"/>
      <c r="DS178" s="234"/>
      <c r="DT178" s="234"/>
      <c r="DU178" s="234"/>
      <c r="DV178" s="234"/>
      <c r="DW178" s="234"/>
      <c r="DX178" s="234"/>
      <c r="DY178" s="234"/>
      <c r="DZ178" s="234"/>
      <c r="EA178" s="234"/>
      <c r="EB178" s="234"/>
      <c r="EC178" s="234"/>
      <c r="ED178" s="234"/>
      <c r="EE178" s="234"/>
      <c r="EF178" s="234"/>
      <c r="EG178" s="234"/>
      <c r="EH178" s="234"/>
      <c r="EI178" s="235"/>
      <c r="EJ178" s="265"/>
      <c r="EK178" s="266"/>
      <c r="EL178" s="267"/>
      <c r="EM178" s="161"/>
      <c r="EN178" s="24"/>
      <c r="EO178" s="515"/>
      <c r="EP178" s="515"/>
      <c r="EQ178" s="224"/>
      <c r="ER178" s="225"/>
      <c r="ES178" s="225"/>
      <c r="ET178" s="225"/>
      <c r="EU178" s="225"/>
      <c r="EV178" s="225"/>
      <c r="EW178" s="225"/>
      <c r="EX178" s="225"/>
      <c r="EY178" s="225"/>
      <c r="EZ178" s="225"/>
      <c r="FA178" s="225"/>
      <c r="FB178" s="225"/>
      <c r="FC178" s="225"/>
      <c r="FD178" s="225"/>
      <c r="FE178" s="225"/>
      <c r="FF178" s="225"/>
      <c r="FG178" s="225"/>
      <c r="FH178" s="225"/>
      <c r="FI178" s="225"/>
      <c r="FJ178" s="225"/>
      <c r="FK178" s="225"/>
      <c r="FL178" s="225"/>
      <c r="FM178" s="225"/>
      <c r="FN178" s="225"/>
      <c r="FO178" s="225"/>
      <c r="FP178" s="225"/>
      <c r="FQ178" s="225"/>
      <c r="FR178" s="225"/>
      <c r="FS178" s="225"/>
      <c r="FT178" s="225"/>
      <c r="FU178" s="225"/>
      <c r="FV178" s="225"/>
      <c r="FW178" s="225"/>
      <c r="FX178" s="225"/>
      <c r="FY178" s="225"/>
      <c r="FZ178" s="225"/>
      <c r="GA178" s="225"/>
      <c r="GB178" s="225"/>
      <c r="GC178" s="225"/>
      <c r="GD178" s="225"/>
      <c r="GE178" s="225"/>
      <c r="GF178" s="225"/>
      <c r="GG178" s="225"/>
      <c r="GH178" s="225"/>
      <c r="GI178" s="225"/>
      <c r="GJ178" s="225"/>
      <c r="GK178" s="225"/>
      <c r="GL178" s="225"/>
      <c r="GM178" s="225"/>
      <c r="GN178" s="225"/>
      <c r="GO178" s="225"/>
      <c r="GP178" s="225"/>
      <c r="GQ178" s="225"/>
      <c r="GR178" s="225"/>
      <c r="GS178" s="225"/>
      <c r="GT178" s="225"/>
      <c r="GU178" s="225"/>
      <c r="GV178" s="226"/>
      <c r="GW178" s="189"/>
      <c r="GX178" s="519"/>
      <c r="GY178" s="45"/>
    </row>
    <row r="179" spans="4:207" ht="2.4" customHeight="1" x14ac:dyDescent="0.2">
      <c r="D179" s="497"/>
      <c r="E179" s="186"/>
      <c r="F179" s="160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3"/>
      <c r="AM179" s="283"/>
      <c r="AN179" s="283"/>
      <c r="AO179" s="283"/>
      <c r="AP179" s="283"/>
      <c r="AQ179" s="283"/>
      <c r="AR179" s="283"/>
      <c r="AS179" s="283"/>
      <c r="AT179" s="283"/>
      <c r="AU179" s="283"/>
      <c r="AV179" s="283"/>
      <c r="AW179" s="283"/>
      <c r="AX179" s="283"/>
      <c r="AY179" s="283"/>
      <c r="AZ179" s="165"/>
      <c r="BA179" s="437"/>
      <c r="BB179" s="437"/>
      <c r="BC179" s="91"/>
      <c r="BD179" s="71"/>
      <c r="BE179" s="233"/>
      <c r="BF179" s="234"/>
      <c r="BG179" s="234"/>
      <c r="BH179" s="234"/>
      <c r="BI179" s="234"/>
      <c r="BJ179" s="234"/>
      <c r="BK179" s="234"/>
      <c r="BL179" s="234"/>
      <c r="BM179" s="234"/>
      <c r="BN179" s="234"/>
      <c r="BO179" s="234"/>
      <c r="BP179" s="234"/>
      <c r="BQ179" s="234"/>
      <c r="BR179" s="234"/>
      <c r="BS179" s="234"/>
      <c r="BT179" s="234"/>
      <c r="BU179" s="235"/>
      <c r="BV179" s="289"/>
      <c r="BW179" s="290"/>
      <c r="BX179" s="291"/>
      <c r="BY179" s="161"/>
      <c r="BZ179" s="161"/>
      <c r="CA179" s="233"/>
      <c r="CB179" s="234"/>
      <c r="CC179" s="234"/>
      <c r="CD179" s="234"/>
      <c r="CE179" s="234"/>
      <c r="CF179" s="234"/>
      <c r="CG179" s="234"/>
      <c r="CH179" s="234"/>
      <c r="CI179" s="234"/>
      <c r="CJ179" s="234"/>
      <c r="CK179" s="234"/>
      <c r="CL179" s="234"/>
      <c r="CM179" s="234"/>
      <c r="CN179" s="234"/>
      <c r="CO179" s="234"/>
      <c r="CP179" s="235"/>
      <c r="CQ179" s="289"/>
      <c r="CR179" s="290"/>
      <c r="CS179" s="291"/>
      <c r="CT179" s="151"/>
      <c r="CU179" s="1"/>
      <c r="CV179" s="1"/>
      <c r="CW179" s="161"/>
      <c r="CX179" s="233"/>
      <c r="CY179" s="234"/>
      <c r="CZ179" s="234"/>
      <c r="DA179" s="234"/>
      <c r="DB179" s="234"/>
      <c r="DC179" s="234"/>
      <c r="DD179" s="234"/>
      <c r="DE179" s="234"/>
      <c r="DF179" s="234"/>
      <c r="DG179" s="234"/>
      <c r="DH179" s="234"/>
      <c r="DI179" s="234"/>
      <c r="DJ179" s="234"/>
      <c r="DK179" s="234"/>
      <c r="DL179" s="234"/>
      <c r="DM179" s="235"/>
      <c r="DN179" s="265"/>
      <c r="DO179" s="266"/>
      <c r="DP179" s="267"/>
      <c r="DQ179" s="151"/>
      <c r="DR179" s="233"/>
      <c r="DS179" s="234"/>
      <c r="DT179" s="234"/>
      <c r="DU179" s="234"/>
      <c r="DV179" s="234"/>
      <c r="DW179" s="234"/>
      <c r="DX179" s="234"/>
      <c r="DY179" s="234"/>
      <c r="DZ179" s="234"/>
      <c r="EA179" s="234"/>
      <c r="EB179" s="234"/>
      <c r="EC179" s="234"/>
      <c r="ED179" s="234"/>
      <c r="EE179" s="234"/>
      <c r="EF179" s="234"/>
      <c r="EG179" s="234"/>
      <c r="EH179" s="234"/>
      <c r="EI179" s="235"/>
      <c r="EJ179" s="265"/>
      <c r="EK179" s="266"/>
      <c r="EL179" s="267"/>
      <c r="EM179" s="161"/>
      <c r="EN179" s="24"/>
      <c r="EO179" s="515"/>
      <c r="EP179" s="515"/>
      <c r="EQ179" s="224"/>
      <c r="ER179" s="225"/>
      <c r="ES179" s="225"/>
      <c r="ET179" s="225"/>
      <c r="EU179" s="225"/>
      <c r="EV179" s="225"/>
      <c r="EW179" s="225"/>
      <c r="EX179" s="225"/>
      <c r="EY179" s="225"/>
      <c r="EZ179" s="225"/>
      <c r="FA179" s="225"/>
      <c r="FB179" s="225"/>
      <c r="FC179" s="225"/>
      <c r="FD179" s="225"/>
      <c r="FE179" s="225"/>
      <c r="FF179" s="225"/>
      <c r="FG179" s="225"/>
      <c r="FH179" s="225"/>
      <c r="FI179" s="225"/>
      <c r="FJ179" s="225"/>
      <c r="FK179" s="225"/>
      <c r="FL179" s="225"/>
      <c r="FM179" s="225"/>
      <c r="FN179" s="225"/>
      <c r="FO179" s="225"/>
      <c r="FP179" s="225"/>
      <c r="FQ179" s="225"/>
      <c r="FR179" s="225"/>
      <c r="FS179" s="225"/>
      <c r="FT179" s="225"/>
      <c r="FU179" s="225"/>
      <c r="FV179" s="225"/>
      <c r="FW179" s="225"/>
      <c r="FX179" s="225"/>
      <c r="FY179" s="225"/>
      <c r="FZ179" s="225"/>
      <c r="GA179" s="225"/>
      <c r="GB179" s="225"/>
      <c r="GC179" s="225"/>
      <c r="GD179" s="225"/>
      <c r="GE179" s="225"/>
      <c r="GF179" s="225"/>
      <c r="GG179" s="225"/>
      <c r="GH179" s="225"/>
      <c r="GI179" s="225"/>
      <c r="GJ179" s="225"/>
      <c r="GK179" s="225"/>
      <c r="GL179" s="225"/>
      <c r="GM179" s="225"/>
      <c r="GN179" s="225"/>
      <c r="GO179" s="225"/>
      <c r="GP179" s="225"/>
      <c r="GQ179" s="225"/>
      <c r="GR179" s="225"/>
      <c r="GS179" s="225"/>
      <c r="GT179" s="225"/>
      <c r="GU179" s="225"/>
      <c r="GV179" s="226"/>
      <c r="GW179" s="189"/>
      <c r="GX179" s="519"/>
      <c r="GY179" s="45"/>
    </row>
    <row r="180" spans="4:207" ht="2.4" customHeight="1" x14ac:dyDescent="0.2">
      <c r="D180" s="497"/>
      <c r="E180" s="186"/>
      <c r="F180" s="160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3"/>
      <c r="AL180" s="283"/>
      <c r="AM180" s="283"/>
      <c r="AN180" s="283"/>
      <c r="AO180" s="283"/>
      <c r="AP180" s="283"/>
      <c r="AQ180" s="283"/>
      <c r="AR180" s="283"/>
      <c r="AS180" s="283"/>
      <c r="AT180" s="283"/>
      <c r="AU180" s="283"/>
      <c r="AV180" s="283"/>
      <c r="AW180" s="283"/>
      <c r="AX180" s="283"/>
      <c r="AY180" s="283"/>
      <c r="AZ180" s="165"/>
      <c r="BA180" s="437"/>
      <c r="BB180" s="437"/>
      <c r="BC180" s="91"/>
      <c r="BD180" s="93"/>
      <c r="BE180" s="233"/>
      <c r="BF180" s="234"/>
      <c r="BG180" s="234"/>
      <c r="BH180" s="234"/>
      <c r="BI180" s="234"/>
      <c r="BJ180" s="234"/>
      <c r="BK180" s="234"/>
      <c r="BL180" s="234"/>
      <c r="BM180" s="234"/>
      <c r="BN180" s="234"/>
      <c r="BO180" s="234"/>
      <c r="BP180" s="234"/>
      <c r="BQ180" s="234"/>
      <c r="BR180" s="234"/>
      <c r="BS180" s="234"/>
      <c r="BT180" s="234"/>
      <c r="BU180" s="235"/>
      <c r="BV180" s="289"/>
      <c r="BW180" s="290"/>
      <c r="BX180" s="291"/>
      <c r="BY180" s="161"/>
      <c r="BZ180" s="161"/>
      <c r="CA180" s="233"/>
      <c r="CB180" s="234"/>
      <c r="CC180" s="234"/>
      <c r="CD180" s="234"/>
      <c r="CE180" s="234"/>
      <c r="CF180" s="234"/>
      <c r="CG180" s="234"/>
      <c r="CH180" s="234"/>
      <c r="CI180" s="234"/>
      <c r="CJ180" s="234"/>
      <c r="CK180" s="234"/>
      <c r="CL180" s="234"/>
      <c r="CM180" s="234"/>
      <c r="CN180" s="234"/>
      <c r="CO180" s="234"/>
      <c r="CP180" s="235"/>
      <c r="CQ180" s="289"/>
      <c r="CR180" s="290"/>
      <c r="CS180" s="291"/>
      <c r="CT180" s="151"/>
      <c r="CU180" s="1"/>
      <c r="CV180" s="1"/>
      <c r="CW180" s="161"/>
      <c r="CX180" s="236"/>
      <c r="CY180" s="237"/>
      <c r="CZ180" s="237"/>
      <c r="DA180" s="237"/>
      <c r="DB180" s="237"/>
      <c r="DC180" s="237"/>
      <c r="DD180" s="237"/>
      <c r="DE180" s="237"/>
      <c r="DF180" s="237"/>
      <c r="DG180" s="237"/>
      <c r="DH180" s="237"/>
      <c r="DI180" s="237"/>
      <c r="DJ180" s="237"/>
      <c r="DK180" s="237"/>
      <c r="DL180" s="237"/>
      <c r="DM180" s="238"/>
      <c r="DN180" s="268"/>
      <c r="DO180" s="269"/>
      <c r="DP180" s="270"/>
      <c r="DQ180" s="151"/>
      <c r="DR180" s="236"/>
      <c r="DS180" s="237"/>
      <c r="DT180" s="237"/>
      <c r="DU180" s="237"/>
      <c r="DV180" s="237"/>
      <c r="DW180" s="237"/>
      <c r="DX180" s="237"/>
      <c r="DY180" s="237"/>
      <c r="DZ180" s="237"/>
      <c r="EA180" s="237"/>
      <c r="EB180" s="237"/>
      <c r="EC180" s="237"/>
      <c r="ED180" s="237"/>
      <c r="EE180" s="237"/>
      <c r="EF180" s="237"/>
      <c r="EG180" s="237"/>
      <c r="EH180" s="237"/>
      <c r="EI180" s="238"/>
      <c r="EJ180" s="268"/>
      <c r="EK180" s="269"/>
      <c r="EL180" s="270"/>
      <c r="EM180" s="161"/>
      <c r="EN180" s="24"/>
      <c r="EO180" s="515"/>
      <c r="EP180" s="515"/>
      <c r="EQ180" s="224"/>
      <c r="ER180" s="225"/>
      <c r="ES180" s="225"/>
      <c r="ET180" s="225"/>
      <c r="EU180" s="225"/>
      <c r="EV180" s="225"/>
      <c r="EW180" s="225"/>
      <c r="EX180" s="225"/>
      <c r="EY180" s="225"/>
      <c r="EZ180" s="225"/>
      <c r="FA180" s="225"/>
      <c r="FB180" s="225"/>
      <c r="FC180" s="225"/>
      <c r="FD180" s="225"/>
      <c r="FE180" s="225"/>
      <c r="FF180" s="225"/>
      <c r="FG180" s="225"/>
      <c r="FH180" s="225"/>
      <c r="FI180" s="225"/>
      <c r="FJ180" s="225"/>
      <c r="FK180" s="225"/>
      <c r="FL180" s="225"/>
      <c r="FM180" s="225"/>
      <c r="FN180" s="225"/>
      <c r="FO180" s="225"/>
      <c r="FP180" s="225"/>
      <c r="FQ180" s="225"/>
      <c r="FR180" s="225"/>
      <c r="FS180" s="225"/>
      <c r="FT180" s="225"/>
      <c r="FU180" s="225"/>
      <c r="FV180" s="225"/>
      <c r="FW180" s="225"/>
      <c r="FX180" s="225"/>
      <c r="FY180" s="225"/>
      <c r="FZ180" s="225"/>
      <c r="GA180" s="225"/>
      <c r="GB180" s="225"/>
      <c r="GC180" s="225"/>
      <c r="GD180" s="225"/>
      <c r="GE180" s="225"/>
      <c r="GF180" s="225"/>
      <c r="GG180" s="225"/>
      <c r="GH180" s="225"/>
      <c r="GI180" s="225"/>
      <c r="GJ180" s="225"/>
      <c r="GK180" s="225"/>
      <c r="GL180" s="225"/>
      <c r="GM180" s="225"/>
      <c r="GN180" s="225"/>
      <c r="GO180" s="225"/>
      <c r="GP180" s="225"/>
      <c r="GQ180" s="225"/>
      <c r="GR180" s="225"/>
      <c r="GS180" s="225"/>
      <c r="GT180" s="225"/>
      <c r="GU180" s="225"/>
      <c r="GV180" s="226"/>
      <c r="GW180" s="189"/>
      <c r="GX180" s="519"/>
      <c r="GY180" s="45"/>
    </row>
    <row r="181" spans="4:207" ht="2.4" customHeight="1" x14ac:dyDescent="0.2">
      <c r="D181" s="497"/>
      <c r="E181" s="186"/>
      <c r="F181" s="160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165"/>
      <c r="BA181" s="437"/>
      <c r="BB181" s="437"/>
      <c r="BC181" s="91"/>
      <c r="BD181" s="93"/>
      <c r="BE181" s="236"/>
      <c r="BF181" s="237"/>
      <c r="BG181" s="237"/>
      <c r="BH181" s="237"/>
      <c r="BI181" s="237"/>
      <c r="BJ181" s="237"/>
      <c r="BK181" s="237"/>
      <c r="BL181" s="237"/>
      <c r="BM181" s="237"/>
      <c r="BN181" s="237"/>
      <c r="BO181" s="237"/>
      <c r="BP181" s="237"/>
      <c r="BQ181" s="237"/>
      <c r="BR181" s="237"/>
      <c r="BS181" s="237"/>
      <c r="BT181" s="237"/>
      <c r="BU181" s="238"/>
      <c r="BV181" s="292"/>
      <c r="BW181" s="293"/>
      <c r="BX181" s="294"/>
      <c r="BY181" s="161"/>
      <c r="BZ181" s="161"/>
      <c r="CA181" s="236"/>
      <c r="CB181" s="237"/>
      <c r="CC181" s="237"/>
      <c r="CD181" s="237"/>
      <c r="CE181" s="237"/>
      <c r="CF181" s="237"/>
      <c r="CG181" s="237"/>
      <c r="CH181" s="237"/>
      <c r="CI181" s="237"/>
      <c r="CJ181" s="237"/>
      <c r="CK181" s="237"/>
      <c r="CL181" s="237"/>
      <c r="CM181" s="237"/>
      <c r="CN181" s="237"/>
      <c r="CO181" s="237"/>
      <c r="CP181" s="238"/>
      <c r="CQ181" s="292"/>
      <c r="CR181" s="293"/>
      <c r="CS181" s="294"/>
      <c r="CT181" s="151"/>
      <c r="CU181" s="1"/>
      <c r="CV181" s="1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78"/>
      <c r="DJ181" s="78"/>
      <c r="DK181" s="78"/>
      <c r="DL181" s="78"/>
      <c r="DM181" s="78"/>
      <c r="DN181" s="78"/>
      <c r="DO181" s="78"/>
      <c r="DP181" s="78"/>
      <c r="DQ181" s="78"/>
      <c r="DR181" s="78"/>
      <c r="DS181" s="78"/>
      <c r="DT181" s="78"/>
      <c r="DU181" s="78"/>
      <c r="DV181" s="78"/>
      <c r="DW181" s="78"/>
      <c r="DX181" s="78"/>
      <c r="DY181" s="78"/>
      <c r="DZ181" s="78"/>
      <c r="EA181" s="78"/>
      <c r="EB181" s="78"/>
      <c r="EC181" s="78"/>
      <c r="ED181" s="78"/>
      <c r="EE181" s="78"/>
      <c r="EF181" s="78"/>
      <c r="EG181" s="78"/>
      <c r="EH181" s="78"/>
      <c r="EI181" s="78"/>
      <c r="EJ181" s="78"/>
      <c r="EK181" s="78"/>
      <c r="EL181" s="78"/>
      <c r="EM181" s="78"/>
      <c r="EN181" s="24"/>
      <c r="EO181" s="515"/>
      <c r="EP181" s="515"/>
      <c r="EQ181" s="224"/>
      <c r="ER181" s="225"/>
      <c r="ES181" s="225"/>
      <c r="ET181" s="225"/>
      <c r="EU181" s="225"/>
      <c r="EV181" s="225"/>
      <c r="EW181" s="225"/>
      <c r="EX181" s="225"/>
      <c r="EY181" s="225"/>
      <c r="EZ181" s="225"/>
      <c r="FA181" s="225"/>
      <c r="FB181" s="225"/>
      <c r="FC181" s="225"/>
      <c r="FD181" s="225"/>
      <c r="FE181" s="225"/>
      <c r="FF181" s="225"/>
      <c r="FG181" s="225"/>
      <c r="FH181" s="225"/>
      <c r="FI181" s="225"/>
      <c r="FJ181" s="225"/>
      <c r="FK181" s="225"/>
      <c r="FL181" s="225"/>
      <c r="FM181" s="225"/>
      <c r="FN181" s="225"/>
      <c r="FO181" s="225"/>
      <c r="FP181" s="225"/>
      <c r="FQ181" s="225"/>
      <c r="FR181" s="225"/>
      <c r="FS181" s="225"/>
      <c r="FT181" s="225"/>
      <c r="FU181" s="225"/>
      <c r="FV181" s="225"/>
      <c r="FW181" s="225"/>
      <c r="FX181" s="225"/>
      <c r="FY181" s="225"/>
      <c r="FZ181" s="225"/>
      <c r="GA181" s="225"/>
      <c r="GB181" s="225"/>
      <c r="GC181" s="225"/>
      <c r="GD181" s="225"/>
      <c r="GE181" s="225"/>
      <c r="GF181" s="225"/>
      <c r="GG181" s="225"/>
      <c r="GH181" s="225"/>
      <c r="GI181" s="225"/>
      <c r="GJ181" s="225"/>
      <c r="GK181" s="225"/>
      <c r="GL181" s="225"/>
      <c r="GM181" s="225"/>
      <c r="GN181" s="225"/>
      <c r="GO181" s="225"/>
      <c r="GP181" s="225"/>
      <c r="GQ181" s="225"/>
      <c r="GR181" s="225"/>
      <c r="GS181" s="225"/>
      <c r="GT181" s="225"/>
      <c r="GU181" s="225"/>
      <c r="GV181" s="226"/>
      <c r="GW181" s="189"/>
      <c r="GX181" s="519"/>
      <c r="GY181" s="45"/>
    </row>
    <row r="182" spans="4:207" ht="2.4" customHeight="1" x14ac:dyDescent="0.2">
      <c r="D182" s="497"/>
      <c r="E182" s="186"/>
      <c r="F182" s="160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  <c r="AK182" s="161"/>
      <c r="AL182" s="161"/>
      <c r="AM182" s="161"/>
      <c r="AN182" s="161"/>
      <c r="AO182" s="161"/>
      <c r="AP182" s="161"/>
      <c r="AQ182" s="161"/>
      <c r="AR182" s="161"/>
      <c r="AS182" s="161"/>
      <c r="AT182" s="161"/>
      <c r="AU182" s="161"/>
      <c r="AV182" s="161"/>
      <c r="AW182" s="161"/>
      <c r="AX182" s="161"/>
      <c r="AY182" s="161"/>
      <c r="AZ182" s="165"/>
      <c r="BA182" s="437"/>
      <c r="BB182" s="437"/>
      <c r="BC182" s="91"/>
      <c r="BD182" s="103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04"/>
      <c r="BO182" s="104"/>
      <c r="BP182" s="104"/>
      <c r="BQ182" s="104"/>
      <c r="BR182" s="104"/>
      <c r="BS182" s="104"/>
      <c r="BT182" s="104"/>
      <c r="BU182" s="104"/>
      <c r="BV182" s="104"/>
      <c r="BW182" s="104"/>
      <c r="BX182" s="104"/>
      <c r="BY182" s="104"/>
      <c r="BZ182" s="104"/>
      <c r="CA182" s="104"/>
      <c r="CB182" s="104"/>
      <c r="CC182" s="104"/>
      <c r="CD182" s="104"/>
      <c r="CE182" s="104"/>
      <c r="CF182" s="104"/>
      <c r="CG182" s="104"/>
      <c r="CH182" s="104"/>
      <c r="CI182" s="104"/>
      <c r="CJ182" s="104"/>
      <c r="CK182" s="104"/>
      <c r="CL182" s="104"/>
      <c r="CM182" s="104"/>
      <c r="CN182" s="104"/>
      <c r="CO182" s="104"/>
      <c r="CP182" s="104"/>
      <c r="CQ182" s="104"/>
      <c r="CR182" s="104"/>
      <c r="CS182" s="104"/>
      <c r="CT182" s="1"/>
      <c r="CU182" s="1"/>
      <c r="CV182" s="1"/>
      <c r="CW182" s="103"/>
      <c r="CX182" s="103"/>
      <c r="CY182" s="103"/>
      <c r="CZ182" s="103"/>
      <c r="DA182" s="103"/>
      <c r="DB182" s="103"/>
      <c r="DC182" s="103"/>
      <c r="DD182" s="103"/>
      <c r="DE182" s="103"/>
      <c r="DF182" s="103"/>
      <c r="DG182" s="103"/>
      <c r="DH182" s="103"/>
      <c r="DI182" s="103"/>
      <c r="DJ182" s="103"/>
      <c r="DK182" s="103"/>
      <c r="DL182" s="103"/>
      <c r="DM182" s="103"/>
      <c r="DN182" s="103"/>
      <c r="DO182" s="103"/>
      <c r="DP182" s="103"/>
      <c r="DQ182" s="103"/>
      <c r="DR182" s="103"/>
      <c r="DS182" s="103"/>
      <c r="DT182" s="103"/>
      <c r="DU182" s="103"/>
      <c r="DV182" s="103"/>
      <c r="DW182" s="103"/>
      <c r="DX182" s="103"/>
      <c r="DY182" s="103"/>
      <c r="DZ182" s="103"/>
      <c r="EA182" s="103"/>
      <c r="EB182" s="103"/>
      <c r="EC182" s="103"/>
      <c r="ED182" s="103"/>
      <c r="EE182" s="103"/>
      <c r="EF182" s="103"/>
      <c r="EG182" s="103"/>
      <c r="EH182" s="103"/>
      <c r="EI182" s="103"/>
      <c r="EJ182" s="103"/>
      <c r="EK182" s="103"/>
      <c r="EL182" s="103"/>
      <c r="EM182" s="103"/>
      <c r="EN182" s="24"/>
      <c r="EO182" s="515"/>
      <c r="EP182" s="515"/>
      <c r="EQ182" s="224"/>
      <c r="ER182" s="225"/>
      <c r="ES182" s="225"/>
      <c r="ET182" s="225"/>
      <c r="EU182" s="225"/>
      <c r="EV182" s="225"/>
      <c r="EW182" s="225"/>
      <c r="EX182" s="225"/>
      <c r="EY182" s="225"/>
      <c r="EZ182" s="225"/>
      <c r="FA182" s="225"/>
      <c r="FB182" s="225"/>
      <c r="FC182" s="225"/>
      <c r="FD182" s="225"/>
      <c r="FE182" s="225"/>
      <c r="FF182" s="225"/>
      <c r="FG182" s="225"/>
      <c r="FH182" s="225"/>
      <c r="FI182" s="225"/>
      <c r="FJ182" s="225"/>
      <c r="FK182" s="225"/>
      <c r="FL182" s="225"/>
      <c r="FM182" s="225"/>
      <c r="FN182" s="225"/>
      <c r="FO182" s="225"/>
      <c r="FP182" s="225"/>
      <c r="FQ182" s="225"/>
      <c r="FR182" s="225"/>
      <c r="FS182" s="225"/>
      <c r="FT182" s="225"/>
      <c r="FU182" s="225"/>
      <c r="FV182" s="225"/>
      <c r="FW182" s="225"/>
      <c r="FX182" s="225"/>
      <c r="FY182" s="225"/>
      <c r="FZ182" s="225"/>
      <c r="GA182" s="225"/>
      <c r="GB182" s="225"/>
      <c r="GC182" s="225"/>
      <c r="GD182" s="225"/>
      <c r="GE182" s="225"/>
      <c r="GF182" s="225"/>
      <c r="GG182" s="225"/>
      <c r="GH182" s="225"/>
      <c r="GI182" s="225"/>
      <c r="GJ182" s="225"/>
      <c r="GK182" s="225"/>
      <c r="GL182" s="225"/>
      <c r="GM182" s="225"/>
      <c r="GN182" s="225"/>
      <c r="GO182" s="225"/>
      <c r="GP182" s="225"/>
      <c r="GQ182" s="225"/>
      <c r="GR182" s="225"/>
      <c r="GS182" s="225"/>
      <c r="GT182" s="225"/>
      <c r="GU182" s="225"/>
      <c r="GV182" s="226"/>
      <c r="GW182" s="189"/>
      <c r="GX182" s="519"/>
      <c r="GY182" s="45"/>
    </row>
    <row r="183" spans="4:207" ht="2.4" customHeight="1" x14ac:dyDescent="0.2">
      <c r="D183" s="497"/>
      <c r="E183" s="186"/>
      <c r="F183" s="162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3"/>
      <c r="AK183" s="163"/>
      <c r="AL183" s="163"/>
      <c r="AM183" s="163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3"/>
      <c r="AY183" s="163"/>
      <c r="AZ183" s="166"/>
      <c r="BA183" s="437"/>
      <c r="BB183" s="437"/>
      <c r="BC183" s="105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  <c r="BV183" s="106"/>
      <c r="BW183" s="106"/>
      <c r="BX183" s="106"/>
      <c r="BY183" s="106"/>
      <c r="BZ183" s="106"/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  <c r="CL183" s="106"/>
      <c r="CM183" s="106"/>
      <c r="CN183" s="106"/>
      <c r="CO183" s="106"/>
      <c r="CP183" s="106"/>
      <c r="CQ183" s="106"/>
      <c r="CR183" s="106"/>
      <c r="CS183" s="106"/>
      <c r="CT183" s="25"/>
      <c r="CU183" s="25"/>
      <c r="CV183" s="25"/>
      <c r="CW183" s="107"/>
      <c r="CX183" s="107"/>
      <c r="CY183" s="107"/>
      <c r="CZ183" s="107"/>
      <c r="DA183" s="107"/>
      <c r="DB183" s="107"/>
      <c r="DC183" s="107"/>
      <c r="DD183" s="107"/>
      <c r="DE183" s="107"/>
      <c r="DF183" s="107"/>
      <c r="DG183" s="107"/>
      <c r="DH183" s="107"/>
      <c r="DI183" s="107"/>
      <c r="DJ183" s="107"/>
      <c r="DK183" s="107"/>
      <c r="DL183" s="107"/>
      <c r="DM183" s="107"/>
      <c r="DN183" s="107"/>
      <c r="DO183" s="107"/>
      <c r="DP183" s="107"/>
      <c r="DQ183" s="107"/>
      <c r="DR183" s="107"/>
      <c r="DS183" s="107"/>
      <c r="DT183" s="107"/>
      <c r="DU183" s="107"/>
      <c r="DV183" s="107"/>
      <c r="DW183" s="107"/>
      <c r="DX183" s="107"/>
      <c r="DY183" s="107"/>
      <c r="DZ183" s="107"/>
      <c r="EA183" s="107"/>
      <c r="EB183" s="107"/>
      <c r="EC183" s="107"/>
      <c r="ED183" s="107"/>
      <c r="EE183" s="107"/>
      <c r="EF183" s="107"/>
      <c r="EG183" s="107"/>
      <c r="EH183" s="107"/>
      <c r="EI183" s="107"/>
      <c r="EJ183" s="107"/>
      <c r="EK183" s="107"/>
      <c r="EL183" s="107"/>
      <c r="EM183" s="107"/>
      <c r="EN183" s="26"/>
      <c r="EO183" s="515"/>
      <c r="EP183" s="515"/>
      <c r="EQ183" s="227"/>
      <c r="ER183" s="228"/>
      <c r="ES183" s="228"/>
      <c r="ET183" s="228"/>
      <c r="EU183" s="228"/>
      <c r="EV183" s="228"/>
      <c r="EW183" s="228"/>
      <c r="EX183" s="228"/>
      <c r="EY183" s="228"/>
      <c r="EZ183" s="228"/>
      <c r="FA183" s="228"/>
      <c r="FB183" s="228"/>
      <c r="FC183" s="228"/>
      <c r="FD183" s="228"/>
      <c r="FE183" s="228"/>
      <c r="FF183" s="228"/>
      <c r="FG183" s="228"/>
      <c r="FH183" s="228"/>
      <c r="FI183" s="228"/>
      <c r="FJ183" s="228"/>
      <c r="FK183" s="228"/>
      <c r="FL183" s="228"/>
      <c r="FM183" s="228"/>
      <c r="FN183" s="228"/>
      <c r="FO183" s="228"/>
      <c r="FP183" s="228"/>
      <c r="FQ183" s="228"/>
      <c r="FR183" s="228"/>
      <c r="FS183" s="228"/>
      <c r="FT183" s="228"/>
      <c r="FU183" s="228"/>
      <c r="FV183" s="228"/>
      <c r="FW183" s="228"/>
      <c r="FX183" s="228"/>
      <c r="FY183" s="228"/>
      <c r="FZ183" s="228"/>
      <c r="GA183" s="228"/>
      <c r="GB183" s="228"/>
      <c r="GC183" s="228"/>
      <c r="GD183" s="228"/>
      <c r="GE183" s="228"/>
      <c r="GF183" s="228"/>
      <c r="GG183" s="228"/>
      <c r="GH183" s="228"/>
      <c r="GI183" s="228"/>
      <c r="GJ183" s="228"/>
      <c r="GK183" s="228"/>
      <c r="GL183" s="228"/>
      <c r="GM183" s="228"/>
      <c r="GN183" s="228"/>
      <c r="GO183" s="228"/>
      <c r="GP183" s="228"/>
      <c r="GQ183" s="228"/>
      <c r="GR183" s="228"/>
      <c r="GS183" s="228"/>
      <c r="GT183" s="228"/>
      <c r="GU183" s="228"/>
      <c r="GV183" s="229"/>
      <c r="GW183" s="189"/>
      <c r="GX183" s="519"/>
      <c r="GY183" s="45"/>
    </row>
    <row r="184" spans="4:207" ht="2.4" customHeight="1" x14ac:dyDescent="0.2">
      <c r="D184" s="497"/>
      <c r="E184" s="186"/>
      <c r="F184" s="258" t="s">
        <v>243</v>
      </c>
      <c r="G184" s="258"/>
      <c r="H184" s="258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258"/>
      <c r="X184" s="258"/>
      <c r="Y184" s="258"/>
      <c r="Z184" s="258"/>
      <c r="AA184" s="258"/>
      <c r="AB184" s="258"/>
      <c r="AC184" s="258"/>
      <c r="AD184" s="258"/>
      <c r="AE184" s="258"/>
      <c r="AF184" s="258"/>
      <c r="AG184" s="258"/>
      <c r="AH184" s="258"/>
      <c r="AI184" s="258"/>
      <c r="AJ184" s="258"/>
      <c r="AK184" s="258"/>
      <c r="AL184" s="258"/>
      <c r="AM184" s="258"/>
      <c r="AN184" s="258"/>
      <c r="AO184" s="258"/>
      <c r="AP184" s="258"/>
      <c r="AQ184" s="258"/>
      <c r="AR184" s="258"/>
      <c r="AS184" s="258"/>
      <c r="AT184" s="258"/>
      <c r="AU184" s="258"/>
      <c r="AV184" s="258"/>
      <c r="AW184" s="258"/>
      <c r="AX184" s="258"/>
      <c r="AY184" s="258"/>
      <c r="AZ184" s="258"/>
      <c r="BA184" s="437"/>
      <c r="BB184" s="437"/>
      <c r="BC184" s="258" t="s">
        <v>244</v>
      </c>
      <c r="BD184" s="258"/>
      <c r="BE184" s="258"/>
      <c r="BF184" s="258"/>
      <c r="BG184" s="258"/>
      <c r="BH184" s="258"/>
      <c r="BI184" s="258"/>
      <c r="BJ184" s="258"/>
      <c r="BK184" s="258"/>
      <c r="BL184" s="258"/>
      <c r="BM184" s="258"/>
      <c r="BN184" s="258"/>
      <c r="BO184" s="258"/>
      <c r="BP184" s="258"/>
      <c r="BQ184" s="258"/>
      <c r="BR184" s="258"/>
      <c r="BS184" s="258"/>
      <c r="BT184" s="258"/>
      <c r="BU184" s="258"/>
      <c r="BV184" s="258"/>
      <c r="BW184" s="258"/>
      <c r="BX184" s="258"/>
      <c r="BY184" s="258"/>
      <c r="BZ184" s="258"/>
      <c r="CA184" s="258"/>
      <c r="CB184" s="258"/>
      <c r="CC184" s="258"/>
      <c r="CD184" s="258"/>
      <c r="CE184" s="258"/>
      <c r="CF184" s="258"/>
      <c r="CG184" s="258"/>
      <c r="CH184" s="258"/>
      <c r="CI184" s="258"/>
      <c r="CJ184" s="258"/>
      <c r="CK184" s="258"/>
      <c r="CL184" s="258"/>
      <c r="CM184" s="258"/>
      <c r="CN184" s="258"/>
      <c r="CO184" s="258"/>
      <c r="CP184" s="258"/>
      <c r="CQ184" s="258"/>
      <c r="CR184" s="258"/>
      <c r="CS184" s="258"/>
      <c r="CT184" s="258"/>
      <c r="CU184" s="261"/>
      <c r="CV184" s="261"/>
      <c r="CW184" s="258" t="s">
        <v>245</v>
      </c>
      <c r="CX184" s="258"/>
      <c r="CY184" s="258"/>
      <c r="CZ184" s="258"/>
      <c r="DA184" s="258"/>
      <c r="DB184" s="258"/>
      <c r="DC184" s="258"/>
      <c r="DD184" s="258"/>
      <c r="DE184" s="258"/>
      <c r="DF184" s="258"/>
      <c r="DG184" s="258"/>
      <c r="DH184" s="258"/>
      <c r="DI184" s="258"/>
      <c r="DJ184" s="258"/>
      <c r="DK184" s="258"/>
      <c r="DL184" s="258"/>
      <c r="DM184" s="258"/>
      <c r="DN184" s="258"/>
      <c r="DO184" s="258"/>
      <c r="DP184" s="258"/>
      <c r="DQ184" s="258"/>
      <c r="DR184" s="258"/>
      <c r="DS184" s="258"/>
      <c r="DT184" s="258"/>
      <c r="DU184" s="258"/>
      <c r="DV184" s="258"/>
      <c r="DW184" s="258"/>
      <c r="DX184" s="258"/>
      <c r="DY184" s="258"/>
      <c r="DZ184" s="258"/>
      <c r="EA184" s="258"/>
      <c r="EB184" s="258"/>
      <c r="EC184" s="258"/>
      <c r="ED184" s="258"/>
      <c r="EE184" s="258"/>
      <c r="EF184" s="258"/>
      <c r="EG184" s="258"/>
      <c r="EH184" s="258"/>
      <c r="EI184" s="258"/>
      <c r="EJ184" s="258"/>
      <c r="EK184" s="258"/>
      <c r="EL184" s="258"/>
      <c r="EM184" s="258"/>
      <c r="EN184" s="258"/>
      <c r="EO184" s="515"/>
      <c r="EP184" s="515"/>
      <c r="EQ184" s="271" t="s">
        <v>246</v>
      </c>
      <c r="ER184" s="271"/>
      <c r="ES184" s="271"/>
      <c r="ET184" s="271"/>
      <c r="EU184" s="271"/>
      <c r="EV184" s="271"/>
      <c r="EW184" s="271"/>
      <c r="EX184" s="271"/>
      <c r="EY184" s="271"/>
      <c r="EZ184" s="271"/>
      <c r="FA184" s="271"/>
      <c r="FB184" s="271"/>
      <c r="FC184" s="271"/>
      <c r="FD184" s="271"/>
      <c r="FE184" s="271"/>
      <c r="FF184" s="271"/>
      <c r="FG184" s="271"/>
      <c r="FH184" s="271"/>
      <c r="FI184" s="271"/>
      <c r="FJ184" s="271"/>
      <c r="FK184" s="271"/>
      <c r="FL184" s="271"/>
      <c r="FM184" s="271"/>
      <c r="FN184" s="271"/>
      <c r="FO184" s="271"/>
      <c r="FP184" s="271"/>
      <c r="FQ184" s="271"/>
      <c r="FR184" s="271"/>
      <c r="FS184" s="271"/>
      <c r="FT184" s="271"/>
      <c r="FU184" s="271"/>
      <c r="FV184" s="271"/>
      <c r="FW184" s="271"/>
      <c r="FX184" s="271"/>
      <c r="FY184" s="271"/>
      <c r="FZ184" s="271"/>
      <c r="GA184" s="271"/>
      <c r="GB184" s="271"/>
      <c r="GC184" s="271"/>
      <c r="GD184" s="271"/>
      <c r="GE184" s="271"/>
      <c r="GF184" s="271"/>
      <c r="GG184" s="271"/>
      <c r="GH184" s="271"/>
      <c r="GI184" s="271"/>
      <c r="GJ184" s="271"/>
      <c r="GK184" s="271"/>
      <c r="GL184" s="271"/>
      <c r="GM184" s="271"/>
      <c r="GN184" s="271"/>
      <c r="GO184" s="271"/>
      <c r="GP184" s="271"/>
      <c r="GQ184" s="271"/>
      <c r="GR184" s="271"/>
      <c r="GS184" s="271"/>
      <c r="GT184" s="271"/>
      <c r="GU184" s="271"/>
      <c r="GV184" s="271"/>
      <c r="GW184" s="189"/>
      <c r="GX184" s="519"/>
      <c r="GY184" s="45"/>
    </row>
    <row r="185" spans="4:207" ht="2.4" customHeight="1" x14ac:dyDescent="0.2">
      <c r="D185" s="497"/>
      <c r="E185" s="186"/>
      <c r="F185" s="259"/>
      <c r="G185" s="259"/>
      <c r="H185" s="259"/>
      <c r="I185" s="259"/>
      <c r="J185" s="259"/>
      <c r="K185" s="259"/>
      <c r="L185" s="259"/>
      <c r="M185" s="259"/>
      <c r="N185" s="259"/>
      <c r="O185" s="259"/>
      <c r="P185" s="259"/>
      <c r="Q185" s="259"/>
      <c r="R185" s="259"/>
      <c r="S185" s="259"/>
      <c r="T185" s="259"/>
      <c r="U185" s="259"/>
      <c r="V185" s="259"/>
      <c r="W185" s="259"/>
      <c r="X185" s="259"/>
      <c r="Y185" s="259"/>
      <c r="Z185" s="259"/>
      <c r="AA185" s="259"/>
      <c r="AB185" s="259"/>
      <c r="AC185" s="259"/>
      <c r="AD185" s="259"/>
      <c r="AE185" s="259"/>
      <c r="AF185" s="259"/>
      <c r="AG185" s="259"/>
      <c r="AH185" s="259"/>
      <c r="AI185" s="259"/>
      <c r="AJ185" s="259"/>
      <c r="AK185" s="259"/>
      <c r="AL185" s="259"/>
      <c r="AM185" s="259"/>
      <c r="AN185" s="259"/>
      <c r="AO185" s="259"/>
      <c r="AP185" s="259"/>
      <c r="AQ185" s="259"/>
      <c r="AR185" s="259"/>
      <c r="AS185" s="259"/>
      <c r="AT185" s="259"/>
      <c r="AU185" s="259"/>
      <c r="AV185" s="259"/>
      <c r="AW185" s="259"/>
      <c r="AX185" s="259"/>
      <c r="AY185" s="259"/>
      <c r="AZ185" s="259"/>
      <c r="BA185" s="437"/>
      <c r="BB185" s="437"/>
      <c r="BC185" s="259"/>
      <c r="BD185" s="259"/>
      <c r="BE185" s="259"/>
      <c r="BF185" s="259"/>
      <c r="BG185" s="259"/>
      <c r="BH185" s="259"/>
      <c r="BI185" s="259"/>
      <c r="BJ185" s="259"/>
      <c r="BK185" s="259"/>
      <c r="BL185" s="259"/>
      <c r="BM185" s="259"/>
      <c r="BN185" s="259"/>
      <c r="BO185" s="259"/>
      <c r="BP185" s="259"/>
      <c r="BQ185" s="259"/>
      <c r="BR185" s="259"/>
      <c r="BS185" s="259"/>
      <c r="BT185" s="259"/>
      <c r="BU185" s="259"/>
      <c r="BV185" s="259"/>
      <c r="BW185" s="259"/>
      <c r="BX185" s="259"/>
      <c r="BY185" s="259"/>
      <c r="BZ185" s="259"/>
      <c r="CA185" s="259"/>
      <c r="CB185" s="259"/>
      <c r="CC185" s="259"/>
      <c r="CD185" s="259"/>
      <c r="CE185" s="259"/>
      <c r="CF185" s="259"/>
      <c r="CG185" s="259"/>
      <c r="CH185" s="259"/>
      <c r="CI185" s="259"/>
      <c r="CJ185" s="259"/>
      <c r="CK185" s="259"/>
      <c r="CL185" s="259"/>
      <c r="CM185" s="259"/>
      <c r="CN185" s="259"/>
      <c r="CO185" s="259"/>
      <c r="CP185" s="259"/>
      <c r="CQ185" s="259"/>
      <c r="CR185" s="259"/>
      <c r="CS185" s="259"/>
      <c r="CT185" s="259"/>
      <c r="CU185" s="189"/>
      <c r="CV185" s="189"/>
      <c r="CW185" s="259"/>
      <c r="CX185" s="259"/>
      <c r="CY185" s="259"/>
      <c r="CZ185" s="259"/>
      <c r="DA185" s="259"/>
      <c r="DB185" s="259"/>
      <c r="DC185" s="259"/>
      <c r="DD185" s="259"/>
      <c r="DE185" s="259"/>
      <c r="DF185" s="259"/>
      <c r="DG185" s="259"/>
      <c r="DH185" s="259"/>
      <c r="DI185" s="259"/>
      <c r="DJ185" s="259"/>
      <c r="DK185" s="259"/>
      <c r="DL185" s="259"/>
      <c r="DM185" s="259"/>
      <c r="DN185" s="259"/>
      <c r="DO185" s="259"/>
      <c r="DP185" s="259"/>
      <c r="DQ185" s="259"/>
      <c r="DR185" s="259"/>
      <c r="DS185" s="259"/>
      <c r="DT185" s="259"/>
      <c r="DU185" s="259"/>
      <c r="DV185" s="259"/>
      <c r="DW185" s="259"/>
      <c r="DX185" s="259"/>
      <c r="DY185" s="259"/>
      <c r="DZ185" s="259"/>
      <c r="EA185" s="259"/>
      <c r="EB185" s="259"/>
      <c r="EC185" s="259"/>
      <c r="ED185" s="259"/>
      <c r="EE185" s="259"/>
      <c r="EF185" s="259"/>
      <c r="EG185" s="259"/>
      <c r="EH185" s="259"/>
      <c r="EI185" s="259"/>
      <c r="EJ185" s="259"/>
      <c r="EK185" s="259"/>
      <c r="EL185" s="259"/>
      <c r="EM185" s="259"/>
      <c r="EN185" s="259"/>
      <c r="EO185" s="515"/>
      <c r="EP185" s="515"/>
      <c r="EQ185" s="272"/>
      <c r="ER185" s="272"/>
      <c r="ES185" s="272"/>
      <c r="ET185" s="272"/>
      <c r="EU185" s="272"/>
      <c r="EV185" s="272"/>
      <c r="EW185" s="272"/>
      <c r="EX185" s="272"/>
      <c r="EY185" s="272"/>
      <c r="EZ185" s="272"/>
      <c r="FA185" s="272"/>
      <c r="FB185" s="272"/>
      <c r="FC185" s="272"/>
      <c r="FD185" s="272"/>
      <c r="FE185" s="272"/>
      <c r="FF185" s="272"/>
      <c r="FG185" s="272"/>
      <c r="FH185" s="272"/>
      <c r="FI185" s="272"/>
      <c r="FJ185" s="272"/>
      <c r="FK185" s="272"/>
      <c r="FL185" s="272"/>
      <c r="FM185" s="272"/>
      <c r="FN185" s="272"/>
      <c r="FO185" s="272"/>
      <c r="FP185" s="272"/>
      <c r="FQ185" s="272"/>
      <c r="FR185" s="272"/>
      <c r="FS185" s="272"/>
      <c r="FT185" s="272"/>
      <c r="FU185" s="272"/>
      <c r="FV185" s="272"/>
      <c r="FW185" s="272"/>
      <c r="FX185" s="272"/>
      <c r="FY185" s="272"/>
      <c r="FZ185" s="272"/>
      <c r="GA185" s="272"/>
      <c r="GB185" s="272"/>
      <c r="GC185" s="272"/>
      <c r="GD185" s="272"/>
      <c r="GE185" s="272"/>
      <c r="GF185" s="272"/>
      <c r="GG185" s="272"/>
      <c r="GH185" s="272"/>
      <c r="GI185" s="272"/>
      <c r="GJ185" s="272"/>
      <c r="GK185" s="272"/>
      <c r="GL185" s="272"/>
      <c r="GM185" s="272"/>
      <c r="GN185" s="272"/>
      <c r="GO185" s="272"/>
      <c r="GP185" s="272"/>
      <c r="GQ185" s="272"/>
      <c r="GR185" s="272"/>
      <c r="GS185" s="272"/>
      <c r="GT185" s="272"/>
      <c r="GU185" s="272"/>
      <c r="GV185" s="272"/>
      <c r="GW185" s="189"/>
      <c r="GX185" s="519"/>
      <c r="GY185" s="45"/>
    </row>
    <row r="186" spans="4:207" ht="2.4" customHeight="1" x14ac:dyDescent="0.2">
      <c r="D186" s="497"/>
      <c r="E186" s="186"/>
      <c r="F186" s="259"/>
      <c r="G186" s="259"/>
      <c r="H186" s="259"/>
      <c r="I186" s="259"/>
      <c r="J186" s="259"/>
      <c r="K186" s="259"/>
      <c r="L186" s="259"/>
      <c r="M186" s="259"/>
      <c r="N186" s="259"/>
      <c r="O186" s="259"/>
      <c r="P186" s="259"/>
      <c r="Q186" s="259"/>
      <c r="R186" s="259"/>
      <c r="S186" s="259"/>
      <c r="T186" s="259"/>
      <c r="U186" s="259"/>
      <c r="V186" s="259"/>
      <c r="W186" s="259"/>
      <c r="X186" s="259"/>
      <c r="Y186" s="259"/>
      <c r="Z186" s="259"/>
      <c r="AA186" s="259"/>
      <c r="AB186" s="259"/>
      <c r="AC186" s="259"/>
      <c r="AD186" s="259"/>
      <c r="AE186" s="259"/>
      <c r="AF186" s="259"/>
      <c r="AG186" s="259"/>
      <c r="AH186" s="259"/>
      <c r="AI186" s="259"/>
      <c r="AJ186" s="259"/>
      <c r="AK186" s="259"/>
      <c r="AL186" s="259"/>
      <c r="AM186" s="259"/>
      <c r="AN186" s="259"/>
      <c r="AO186" s="259"/>
      <c r="AP186" s="259"/>
      <c r="AQ186" s="259"/>
      <c r="AR186" s="259"/>
      <c r="AS186" s="259"/>
      <c r="AT186" s="259"/>
      <c r="AU186" s="259"/>
      <c r="AV186" s="259"/>
      <c r="AW186" s="259"/>
      <c r="AX186" s="259"/>
      <c r="AY186" s="259"/>
      <c r="AZ186" s="259"/>
      <c r="BA186" s="437"/>
      <c r="BB186" s="437"/>
      <c r="BC186" s="259"/>
      <c r="BD186" s="259"/>
      <c r="BE186" s="259"/>
      <c r="BF186" s="259"/>
      <c r="BG186" s="259"/>
      <c r="BH186" s="259"/>
      <c r="BI186" s="259"/>
      <c r="BJ186" s="259"/>
      <c r="BK186" s="259"/>
      <c r="BL186" s="259"/>
      <c r="BM186" s="259"/>
      <c r="BN186" s="259"/>
      <c r="BO186" s="259"/>
      <c r="BP186" s="259"/>
      <c r="BQ186" s="259"/>
      <c r="BR186" s="259"/>
      <c r="BS186" s="259"/>
      <c r="BT186" s="259"/>
      <c r="BU186" s="259"/>
      <c r="BV186" s="259"/>
      <c r="BW186" s="259"/>
      <c r="BX186" s="259"/>
      <c r="BY186" s="259"/>
      <c r="BZ186" s="259"/>
      <c r="CA186" s="259"/>
      <c r="CB186" s="259"/>
      <c r="CC186" s="259"/>
      <c r="CD186" s="259"/>
      <c r="CE186" s="259"/>
      <c r="CF186" s="259"/>
      <c r="CG186" s="259"/>
      <c r="CH186" s="259"/>
      <c r="CI186" s="259"/>
      <c r="CJ186" s="259"/>
      <c r="CK186" s="259"/>
      <c r="CL186" s="259"/>
      <c r="CM186" s="259"/>
      <c r="CN186" s="259"/>
      <c r="CO186" s="259"/>
      <c r="CP186" s="259"/>
      <c r="CQ186" s="259"/>
      <c r="CR186" s="259"/>
      <c r="CS186" s="259"/>
      <c r="CT186" s="259"/>
      <c r="CU186" s="189"/>
      <c r="CV186" s="189"/>
      <c r="CW186" s="259"/>
      <c r="CX186" s="259"/>
      <c r="CY186" s="259"/>
      <c r="CZ186" s="259"/>
      <c r="DA186" s="259"/>
      <c r="DB186" s="259"/>
      <c r="DC186" s="259"/>
      <c r="DD186" s="259"/>
      <c r="DE186" s="259"/>
      <c r="DF186" s="259"/>
      <c r="DG186" s="259"/>
      <c r="DH186" s="259"/>
      <c r="DI186" s="259"/>
      <c r="DJ186" s="259"/>
      <c r="DK186" s="259"/>
      <c r="DL186" s="259"/>
      <c r="DM186" s="259"/>
      <c r="DN186" s="259"/>
      <c r="DO186" s="259"/>
      <c r="DP186" s="259"/>
      <c r="DQ186" s="259"/>
      <c r="DR186" s="259"/>
      <c r="DS186" s="259"/>
      <c r="DT186" s="259"/>
      <c r="DU186" s="259"/>
      <c r="DV186" s="259"/>
      <c r="DW186" s="259"/>
      <c r="DX186" s="259"/>
      <c r="DY186" s="259"/>
      <c r="DZ186" s="259"/>
      <c r="EA186" s="259"/>
      <c r="EB186" s="259"/>
      <c r="EC186" s="259"/>
      <c r="ED186" s="259"/>
      <c r="EE186" s="259"/>
      <c r="EF186" s="259"/>
      <c r="EG186" s="259"/>
      <c r="EH186" s="259"/>
      <c r="EI186" s="259"/>
      <c r="EJ186" s="259"/>
      <c r="EK186" s="259"/>
      <c r="EL186" s="259"/>
      <c r="EM186" s="259"/>
      <c r="EN186" s="259"/>
      <c r="EO186" s="515"/>
      <c r="EP186" s="515"/>
      <c r="EQ186" s="272"/>
      <c r="ER186" s="272"/>
      <c r="ES186" s="272"/>
      <c r="ET186" s="272"/>
      <c r="EU186" s="272"/>
      <c r="EV186" s="272"/>
      <c r="EW186" s="272"/>
      <c r="EX186" s="272"/>
      <c r="EY186" s="272"/>
      <c r="EZ186" s="272"/>
      <c r="FA186" s="272"/>
      <c r="FB186" s="272"/>
      <c r="FC186" s="272"/>
      <c r="FD186" s="272"/>
      <c r="FE186" s="272"/>
      <c r="FF186" s="272"/>
      <c r="FG186" s="272"/>
      <c r="FH186" s="272"/>
      <c r="FI186" s="272"/>
      <c r="FJ186" s="272"/>
      <c r="FK186" s="272"/>
      <c r="FL186" s="272"/>
      <c r="FM186" s="272"/>
      <c r="FN186" s="272"/>
      <c r="FO186" s="272"/>
      <c r="FP186" s="272"/>
      <c r="FQ186" s="272"/>
      <c r="FR186" s="272"/>
      <c r="FS186" s="272"/>
      <c r="FT186" s="272"/>
      <c r="FU186" s="272"/>
      <c r="FV186" s="272"/>
      <c r="FW186" s="272"/>
      <c r="FX186" s="272"/>
      <c r="FY186" s="272"/>
      <c r="FZ186" s="272"/>
      <c r="GA186" s="272"/>
      <c r="GB186" s="272"/>
      <c r="GC186" s="272"/>
      <c r="GD186" s="272"/>
      <c r="GE186" s="272"/>
      <c r="GF186" s="272"/>
      <c r="GG186" s="272"/>
      <c r="GH186" s="272"/>
      <c r="GI186" s="272"/>
      <c r="GJ186" s="272"/>
      <c r="GK186" s="272"/>
      <c r="GL186" s="272"/>
      <c r="GM186" s="272"/>
      <c r="GN186" s="272"/>
      <c r="GO186" s="272"/>
      <c r="GP186" s="272"/>
      <c r="GQ186" s="272"/>
      <c r="GR186" s="272"/>
      <c r="GS186" s="272"/>
      <c r="GT186" s="272"/>
      <c r="GU186" s="272"/>
      <c r="GV186" s="272"/>
      <c r="GW186" s="189"/>
      <c r="GX186" s="519"/>
      <c r="GY186" s="45"/>
    </row>
    <row r="187" spans="4:207" ht="2.4" customHeight="1" x14ac:dyDescent="0.2">
      <c r="D187" s="497"/>
      <c r="E187" s="186"/>
      <c r="F187" s="259"/>
      <c r="G187" s="259"/>
      <c r="H187" s="259"/>
      <c r="I187" s="259"/>
      <c r="J187" s="259"/>
      <c r="K187" s="259"/>
      <c r="L187" s="259"/>
      <c r="M187" s="259"/>
      <c r="N187" s="259"/>
      <c r="O187" s="259"/>
      <c r="P187" s="259"/>
      <c r="Q187" s="259"/>
      <c r="R187" s="259"/>
      <c r="S187" s="259"/>
      <c r="T187" s="259"/>
      <c r="U187" s="259"/>
      <c r="V187" s="259"/>
      <c r="W187" s="259"/>
      <c r="X187" s="259"/>
      <c r="Y187" s="259"/>
      <c r="Z187" s="259"/>
      <c r="AA187" s="259"/>
      <c r="AB187" s="259"/>
      <c r="AC187" s="259"/>
      <c r="AD187" s="259"/>
      <c r="AE187" s="259"/>
      <c r="AF187" s="259"/>
      <c r="AG187" s="259"/>
      <c r="AH187" s="259"/>
      <c r="AI187" s="259"/>
      <c r="AJ187" s="259"/>
      <c r="AK187" s="259"/>
      <c r="AL187" s="259"/>
      <c r="AM187" s="259"/>
      <c r="AN187" s="259"/>
      <c r="AO187" s="259"/>
      <c r="AP187" s="259"/>
      <c r="AQ187" s="259"/>
      <c r="AR187" s="259"/>
      <c r="AS187" s="259"/>
      <c r="AT187" s="259"/>
      <c r="AU187" s="259"/>
      <c r="AV187" s="259"/>
      <c r="AW187" s="259"/>
      <c r="AX187" s="259"/>
      <c r="AY187" s="259"/>
      <c r="AZ187" s="259"/>
      <c r="BA187" s="437"/>
      <c r="BB187" s="437"/>
      <c r="BC187" s="259"/>
      <c r="BD187" s="259"/>
      <c r="BE187" s="259"/>
      <c r="BF187" s="259"/>
      <c r="BG187" s="259"/>
      <c r="BH187" s="259"/>
      <c r="BI187" s="259"/>
      <c r="BJ187" s="259"/>
      <c r="BK187" s="259"/>
      <c r="BL187" s="259"/>
      <c r="BM187" s="259"/>
      <c r="BN187" s="259"/>
      <c r="BO187" s="259"/>
      <c r="BP187" s="259"/>
      <c r="BQ187" s="259"/>
      <c r="BR187" s="259"/>
      <c r="BS187" s="259"/>
      <c r="BT187" s="259"/>
      <c r="BU187" s="259"/>
      <c r="BV187" s="259"/>
      <c r="BW187" s="259"/>
      <c r="BX187" s="259"/>
      <c r="BY187" s="259"/>
      <c r="BZ187" s="259"/>
      <c r="CA187" s="259"/>
      <c r="CB187" s="259"/>
      <c r="CC187" s="259"/>
      <c r="CD187" s="259"/>
      <c r="CE187" s="259"/>
      <c r="CF187" s="259"/>
      <c r="CG187" s="259"/>
      <c r="CH187" s="259"/>
      <c r="CI187" s="259"/>
      <c r="CJ187" s="259"/>
      <c r="CK187" s="259"/>
      <c r="CL187" s="259"/>
      <c r="CM187" s="259"/>
      <c r="CN187" s="259"/>
      <c r="CO187" s="259"/>
      <c r="CP187" s="259"/>
      <c r="CQ187" s="259"/>
      <c r="CR187" s="259"/>
      <c r="CS187" s="259"/>
      <c r="CT187" s="259"/>
      <c r="CU187" s="189"/>
      <c r="CV187" s="189"/>
      <c r="CW187" s="259"/>
      <c r="CX187" s="259"/>
      <c r="CY187" s="259"/>
      <c r="CZ187" s="259"/>
      <c r="DA187" s="259"/>
      <c r="DB187" s="259"/>
      <c r="DC187" s="259"/>
      <c r="DD187" s="259"/>
      <c r="DE187" s="259"/>
      <c r="DF187" s="259"/>
      <c r="DG187" s="259"/>
      <c r="DH187" s="259"/>
      <c r="DI187" s="259"/>
      <c r="DJ187" s="259"/>
      <c r="DK187" s="259"/>
      <c r="DL187" s="259"/>
      <c r="DM187" s="259"/>
      <c r="DN187" s="259"/>
      <c r="DO187" s="259"/>
      <c r="DP187" s="259"/>
      <c r="DQ187" s="259"/>
      <c r="DR187" s="259"/>
      <c r="DS187" s="259"/>
      <c r="DT187" s="259"/>
      <c r="DU187" s="259"/>
      <c r="DV187" s="259"/>
      <c r="DW187" s="259"/>
      <c r="DX187" s="259"/>
      <c r="DY187" s="259"/>
      <c r="DZ187" s="259"/>
      <c r="EA187" s="259"/>
      <c r="EB187" s="259"/>
      <c r="EC187" s="259"/>
      <c r="ED187" s="259"/>
      <c r="EE187" s="259"/>
      <c r="EF187" s="259"/>
      <c r="EG187" s="259"/>
      <c r="EH187" s="259"/>
      <c r="EI187" s="259"/>
      <c r="EJ187" s="259"/>
      <c r="EK187" s="259"/>
      <c r="EL187" s="259"/>
      <c r="EM187" s="259"/>
      <c r="EN187" s="259"/>
      <c r="EO187" s="515"/>
      <c r="EP187" s="515"/>
      <c r="EQ187" s="272"/>
      <c r="ER187" s="272"/>
      <c r="ES187" s="272"/>
      <c r="ET187" s="272"/>
      <c r="EU187" s="272"/>
      <c r="EV187" s="272"/>
      <c r="EW187" s="272"/>
      <c r="EX187" s="272"/>
      <c r="EY187" s="272"/>
      <c r="EZ187" s="272"/>
      <c r="FA187" s="272"/>
      <c r="FB187" s="272"/>
      <c r="FC187" s="272"/>
      <c r="FD187" s="272"/>
      <c r="FE187" s="272"/>
      <c r="FF187" s="272"/>
      <c r="FG187" s="272"/>
      <c r="FH187" s="272"/>
      <c r="FI187" s="272"/>
      <c r="FJ187" s="272"/>
      <c r="FK187" s="272"/>
      <c r="FL187" s="272"/>
      <c r="FM187" s="272"/>
      <c r="FN187" s="272"/>
      <c r="FO187" s="272"/>
      <c r="FP187" s="272"/>
      <c r="FQ187" s="272"/>
      <c r="FR187" s="272"/>
      <c r="FS187" s="272"/>
      <c r="FT187" s="272"/>
      <c r="FU187" s="272"/>
      <c r="FV187" s="272"/>
      <c r="FW187" s="272"/>
      <c r="FX187" s="272"/>
      <c r="FY187" s="272"/>
      <c r="FZ187" s="272"/>
      <c r="GA187" s="272"/>
      <c r="GB187" s="272"/>
      <c r="GC187" s="272"/>
      <c r="GD187" s="272"/>
      <c r="GE187" s="272"/>
      <c r="GF187" s="272"/>
      <c r="GG187" s="272"/>
      <c r="GH187" s="272"/>
      <c r="GI187" s="272"/>
      <c r="GJ187" s="272"/>
      <c r="GK187" s="272"/>
      <c r="GL187" s="272"/>
      <c r="GM187" s="272"/>
      <c r="GN187" s="272"/>
      <c r="GO187" s="272"/>
      <c r="GP187" s="272"/>
      <c r="GQ187" s="272"/>
      <c r="GR187" s="272"/>
      <c r="GS187" s="272"/>
      <c r="GT187" s="272"/>
      <c r="GU187" s="272"/>
      <c r="GV187" s="272"/>
      <c r="GW187" s="189"/>
      <c r="GX187" s="519"/>
      <c r="GY187" s="45"/>
    </row>
    <row r="188" spans="4:207" ht="2.4" customHeight="1" x14ac:dyDescent="0.2">
      <c r="D188" s="497"/>
      <c r="E188" s="186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437"/>
      <c r="BB188" s="437"/>
      <c r="BC188" s="260"/>
      <c r="BD188" s="260"/>
      <c r="BE188" s="260"/>
      <c r="BF188" s="260"/>
      <c r="BG188" s="260"/>
      <c r="BH188" s="260"/>
      <c r="BI188" s="260"/>
      <c r="BJ188" s="260"/>
      <c r="BK188" s="260"/>
      <c r="BL188" s="260"/>
      <c r="BM188" s="260"/>
      <c r="BN188" s="260"/>
      <c r="BO188" s="260"/>
      <c r="BP188" s="260"/>
      <c r="BQ188" s="260"/>
      <c r="BR188" s="260"/>
      <c r="BS188" s="260"/>
      <c r="BT188" s="260"/>
      <c r="BU188" s="260"/>
      <c r="BV188" s="260"/>
      <c r="BW188" s="260"/>
      <c r="BX188" s="260"/>
      <c r="BY188" s="260"/>
      <c r="BZ188" s="260"/>
      <c r="CA188" s="260"/>
      <c r="CB188" s="260"/>
      <c r="CC188" s="260"/>
      <c r="CD188" s="260"/>
      <c r="CE188" s="260"/>
      <c r="CF188" s="260"/>
      <c r="CG188" s="260"/>
      <c r="CH188" s="260"/>
      <c r="CI188" s="260"/>
      <c r="CJ188" s="260"/>
      <c r="CK188" s="260"/>
      <c r="CL188" s="260"/>
      <c r="CM188" s="260"/>
      <c r="CN188" s="260"/>
      <c r="CO188" s="260"/>
      <c r="CP188" s="260"/>
      <c r="CQ188" s="260"/>
      <c r="CR188" s="260"/>
      <c r="CS188" s="260"/>
      <c r="CT188" s="260"/>
      <c r="CU188" s="189"/>
      <c r="CV188" s="189"/>
      <c r="CW188" s="260"/>
      <c r="CX188" s="260"/>
      <c r="CY188" s="260"/>
      <c r="CZ188" s="260"/>
      <c r="DA188" s="260"/>
      <c r="DB188" s="260"/>
      <c r="DC188" s="260"/>
      <c r="DD188" s="260"/>
      <c r="DE188" s="260"/>
      <c r="DF188" s="260"/>
      <c r="DG188" s="260"/>
      <c r="DH188" s="260"/>
      <c r="DI188" s="260"/>
      <c r="DJ188" s="260"/>
      <c r="DK188" s="260"/>
      <c r="DL188" s="260"/>
      <c r="DM188" s="260"/>
      <c r="DN188" s="260"/>
      <c r="DO188" s="260"/>
      <c r="DP188" s="260"/>
      <c r="DQ188" s="260"/>
      <c r="DR188" s="260"/>
      <c r="DS188" s="260"/>
      <c r="DT188" s="260"/>
      <c r="DU188" s="260"/>
      <c r="DV188" s="260"/>
      <c r="DW188" s="260"/>
      <c r="DX188" s="260"/>
      <c r="DY188" s="260"/>
      <c r="DZ188" s="260"/>
      <c r="EA188" s="260"/>
      <c r="EB188" s="260"/>
      <c r="EC188" s="260"/>
      <c r="ED188" s="260"/>
      <c r="EE188" s="260"/>
      <c r="EF188" s="260"/>
      <c r="EG188" s="260"/>
      <c r="EH188" s="260"/>
      <c r="EI188" s="260"/>
      <c r="EJ188" s="260"/>
      <c r="EK188" s="260"/>
      <c r="EL188" s="260"/>
      <c r="EM188" s="260"/>
      <c r="EN188" s="260"/>
      <c r="EO188" s="515"/>
      <c r="EP188" s="515"/>
      <c r="EQ188" s="273"/>
      <c r="ER188" s="273"/>
      <c r="ES188" s="273"/>
      <c r="ET188" s="273"/>
      <c r="EU188" s="273"/>
      <c r="EV188" s="273"/>
      <c r="EW188" s="273"/>
      <c r="EX188" s="273"/>
      <c r="EY188" s="273"/>
      <c r="EZ188" s="273"/>
      <c r="FA188" s="273"/>
      <c r="FB188" s="273"/>
      <c r="FC188" s="273"/>
      <c r="FD188" s="273"/>
      <c r="FE188" s="273"/>
      <c r="FF188" s="273"/>
      <c r="FG188" s="273"/>
      <c r="FH188" s="273"/>
      <c r="FI188" s="273"/>
      <c r="FJ188" s="273"/>
      <c r="FK188" s="273"/>
      <c r="FL188" s="273"/>
      <c r="FM188" s="273"/>
      <c r="FN188" s="273"/>
      <c r="FO188" s="273"/>
      <c r="FP188" s="273"/>
      <c r="FQ188" s="273"/>
      <c r="FR188" s="273"/>
      <c r="FS188" s="273"/>
      <c r="FT188" s="273"/>
      <c r="FU188" s="273"/>
      <c r="FV188" s="273"/>
      <c r="FW188" s="273"/>
      <c r="FX188" s="273"/>
      <c r="FY188" s="273"/>
      <c r="FZ188" s="273"/>
      <c r="GA188" s="273"/>
      <c r="GB188" s="273"/>
      <c r="GC188" s="273"/>
      <c r="GD188" s="273"/>
      <c r="GE188" s="273"/>
      <c r="GF188" s="273"/>
      <c r="GG188" s="273"/>
      <c r="GH188" s="273"/>
      <c r="GI188" s="273"/>
      <c r="GJ188" s="273"/>
      <c r="GK188" s="273"/>
      <c r="GL188" s="273"/>
      <c r="GM188" s="273"/>
      <c r="GN188" s="273"/>
      <c r="GO188" s="273"/>
      <c r="GP188" s="273"/>
      <c r="GQ188" s="273"/>
      <c r="GR188" s="273"/>
      <c r="GS188" s="273"/>
      <c r="GT188" s="273"/>
      <c r="GU188" s="273"/>
      <c r="GV188" s="273"/>
      <c r="GW188" s="189"/>
      <c r="GX188" s="519"/>
      <c r="GY188" s="45"/>
    </row>
    <row r="189" spans="4:207" ht="2.4" customHeight="1" x14ac:dyDescent="0.2">
      <c r="D189" s="497"/>
      <c r="E189" s="186"/>
      <c r="F189" s="158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  <c r="AT189" s="159"/>
      <c r="AU189" s="159"/>
      <c r="AV189" s="159"/>
      <c r="AW189" s="159"/>
      <c r="AX189" s="159"/>
      <c r="AY189" s="159"/>
      <c r="AZ189" s="164"/>
      <c r="BA189" s="437"/>
      <c r="BB189" s="437"/>
      <c r="BC189" s="148"/>
      <c r="BD189" s="149"/>
      <c r="BE189" s="149"/>
      <c r="BF189" s="149"/>
      <c r="BG189" s="149"/>
      <c r="BH189" s="149"/>
      <c r="BI189" s="149"/>
      <c r="BJ189" s="149"/>
      <c r="BK189" s="149"/>
      <c r="BL189" s="149"/>
      <c r="BM189" s="149"/>
      <c r="BN189" s="149"/>
      <c r="BO189" s="149"/>
      <c r="BP189" s="149"/>
      <c r="BQ189" s="149"/>
      <c r="BR189" s="149"/>
      <c r="BS189" s="149"/>
      <c r="BT189" s="149"/>
      <c r="BU189" s="149"/>
      <c r="BV189" s="149"/>
      <c r="BW189" s="149"/>
      <c r="BX189" s="149"/>
      <c r="BY189" s="149"/>
      <c r="BZ189" s="149"/>
      <c r="CA189" s="149"/>
      <c r="CB189" s="149"/>
      <c r="CC189" s="149"/>
      <c r="CD189" s="149"/>
      <c r="CE189" s="149"/>
      <c r="CF189" s="149"/>
      <c r="CG189" s="149"/>
      <c r="CH189" s="149"/>
      <c r="CI189" s="149"/>
      <c r="CJ189" s="149"/>
      <c r="CK189" s="149"/>
      <c r="CL189" s="149"/>
      <c r="CM189" s="149"/>
      <c r="CN189" s="149"/>
      <c r="CO189" s="149"/>
      <c r="CP189" s="149"/>
      <c r="CQ189" s="149"/>
      <c r="CR189" s="149"/>
      <c r="CS189" s="149"/>
      <c r="CT189" s="15"/>
      <c r="CU189" s="189"/>
      <c r="CV189" s="189"/>
      <c r="CW189" s="108"/>
      <c r="CX189" s="109"/>
      <c r="CY189" s="109"/>
      <c r="CZ189" s="109"/>
      <c r="DA189" s="109"/>
      <c r="DB189" s="109"/>
      <c r="DC189" s="109"/>
      <c r="DD189" s="109"/>
      <c r="DE189" s="109"/>
      <c r="DF189" s="109"/>
      <c r="DG189" s="109"/>
      <c r="DH189" s="109"/>
      <c r="DI189" s="109"/>
      <c r="DJ189" s="109"/>
      <c r="DK189" s="109"/>
      <c r="DL189" s="109"/>
      <c r="DM189" s="109"/>
      <c r="DN189" s="109"/>
      <c r="DO189" s="109"/>
      <c r="DP189" s="109"/>
      <c r="DQ189" s="109"/>
      <c r="DR189" s="109"/>
      <c r="DS189" s="109"/>
      <c r="DT189" s="109"/>
      <c r="DU189" s="109"/>
      <c r="DV189" s="109"/>
      <c r="DW189" s="109"/>
      <c r="DX189" s="109"/>
      <c r="DY189" s="109"/>
      <c r="DZ189" s="109"/>
      <c r="EA189" s="109"/>
      <c r="EB189" s="109"/>
      <c r="EC189" s="109"/>
      <c r="ED189" s="109"/>
      <c r="EE189" s="109"/>
      <c r="EF189" s="109"/>
      <c r="EG189" s="109"/>
      <c r="EH189" s="109"/>
      <c r="EI189" s="109"/>
      <c r="EJ189" s="109"/>
      <c r="EK189" s="109"/>
      <c r="EL189" s="109"/>
      <c r="EM189" s="109"/>
      <c r="EN189" s="178"/>
      <c r="EO189" s="515"/>
      <c r="EP189" s="515"/>
      <c r="EQ189" s="274" t="s">
        <v>247</v>
      </c>
      <c r="ER189" s="275"/>
      <c r="ES189" s="275"/>
      <c r="ET189" s="275"/>
      <c r="EU189" s="275"/>
      <c r="EV189" s="275"/>
      <c r="EW189" s="275"/>
      <c r="EX189" s="275"/>
      <c r="EY189" s="275"/>
      <c r="EZ189" s="275"/>
      <c r="FA189" s="275"/>
      <c r="FB189" s="275"/>
      <c r="FC189" s="275"/>
      <c r="FD189" s="275"/>
      <c r="FE189" s="275"/>
      <c r="FF189" s="275"/>
      <c r="FG189" s="275"/>
      <c r="FH189" s="275"/>
      <c r="FI189" s="275"/>
      <c r="FJ189" s="275"/>
      <c r="FK189" s="275"/>
      <c r="FL189" s="276"/>
      <c r="FM189" s="274" t="s">
        <v>248</v>
      </c>
      <c r="FN189" s="275"/>
      <c r="FO189" s="275"/>
      <c r="FP189" s="275"/>
      <c r="FQ189" s="275"/>
      <c r="FR189" s="275"/>
      <c r="FS189" s="275"/>
      <c r="FT189" s="275"/>
      <c r="FU189" s="275"/>
      <c r="FV189" s="275"/>
      <c r="FW189" s="275"/>
      <c r="FX189" s="275"/>
      <c r="FY189" s="275"/>
      <c r="FZ189" s="275"/>
      <c r="GA189" s="275"/>
      <c r="GB189" s="275"/>
      <c r="GC189" s="276"/>
      <c r="GD189" s="274" t="s">
        <v>249</v>
      </c>
      <c r="GE189" s="275"/>
      <c r="GF189" s="275"/>
      <c r="GG189" s="275"/>
      <c r="GH189" s="275"/>
      <c r="GI189" s="275"/>
      <c r="GJ189" s="275"/>
      <c r="GK189" s="275"/>
      <c r="GL189" s="275"/>
      <c r="GM189" s="275"/>
      <c r="GN189" s="275"/>
      <c r="GO189" s="275"/>
      <c r="GP189" s="275"/>
      <c r="GQ189" s="275"/>
      <c r="GR189" s="275"/>
      <c r="GS189" s="275"/>
      <c r="GT189" s="275"/>
      <c r="GU189" s="275"/>
      <c r="GV189" s="276"/>
      <c r="GW189" s="189"/>
      <c r="GX189" s="519"/>
      <c r="GY189" s="45"/>
    </row>
    <row r="190" spans="4:207" ht="2.4" customHeight="1" x14ac:dyDescent="0.2">
      <c r="D190" s="497"/>
      <c r="E190" s="186"/>
      <c r="F190" s="160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  <c r="AK190" s="161"/>
      <c r="AL190" s="161"/>
      <c r="AM190" s="161"/>
      <c r="AN190" s="161"/>
      <c r="AO190" s="161"/>
      <c r="AP190" s="161"/>
      <c r="AQ190" s="161"/>
      <c r="AR190" s="161"/>
      <c r="AS190" s="161"/>
      <c r="AT190" s="161"/>
      <c r="AU190" s="161"/>
      <c r="AV190" s="161"/>
      <c r="AW190" s="161"/>
      <c r="AX190" s="161"/>
      <c r="AY190" s="161"/>
      <c r="AZ190" s="165"/>
      <c r="BA190" s="437"/>
      <c r="BB190" s="437"/>
      <c r="BC190" s="150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  <c r="BQ190" s="151"/>
      <c r="BR190" s="151"/>
      <c r="BS190" s="151"/>
      <c r="BT190" s="151"/>
      <c r="BU190" s="151"/>
      <c r="BV190" s="151"/>
      <c r="BW190" s="151"/>
      <c r="BX190" s="151"/>
      <c r="BY190" s="151"/>
      <c r="BZ190" s="151"/>
      <c r="CA190" s="151"/>
      <c r="CB190" s="151"/>
      <c r="CC190" s="151"/>
      <c r="CD190" s="151"/>
      <c r="CE190" s="151"/>
      <c r="CF190" s="151"/>
      <c r="CG190" s="151"/>
      <c r="CH190" s="151"/>
      <c r="CI190" s="151"/>
      <c r="CJ190" s="151"/>
      <c r="CK190" s="151"/>
      <c r="CL190" s="151"/>
      <c r="CM190" s="151"/>
      <c r="CN190" s="151"/>
      <c r="CO190" s="151"/>
      <c r="CP190" s="151"/>
      <c r="CQ190" s="151"/>
      <c r="CR190" s="151"/>
      <c r="CS190" s="151"/>
      <c r="CT190" s="16"/>
      <c r="CU190" s="189"/>
      <c r="CV190" s="189"/>
      <c r="CW190" s="110"/>
      <c r="CX190" s="99"/>
      <c r="CY190" s="99"/>
      <c r="CZ190" s="99"/>
      <c r="DA190" s="99"/>
      <c r="DB190" s="99"/>
      <c r="DC190" s="99"/>
      <c r="DD190" s="99"/>
      <c r="DE190" s="99"/>
      <c r="DF190" s="99"/>
      <c r="DG190" s="99"/>
      <c r="DH190" s="99"/>
      <c r="DI190" s="99"/>
      <c r="DJ190" s="99"/>
      <c r="DK190" s="99"/>
      <c r="DL190" s="99"/>
      <c r="DM190" s="99"/>
      <c r="DN190" s="99"/>
      <c r="DO190" s="99"/>
      <c r="DP190" s="99"/>
      <c r="DQ190" s="99"/>
      <c r="DR190" s="99"/>
      <c r="DS190" s="99"/>
      <c r="DT190" s="99"/>
      <c r="DU190" s="99"/>
      <c r="DV190" s="99"/>
      <c r="DW190" s="99"/>
      <c r="DX190" s="99"/>
      <c r="DY190" s="99"/>
      <c r="DZ190" s="99"/>
      <c r="EA190" s="99"/>
      <c r="EB190" s="99"/>
      <c r="EC190" s="99"/>
      <c r="ED190" s="99"/>
      <c r="EE190" s="99"/>
      <c r="EF190" s="99"/>
      <c r="EG190" s="99"/>
      <c r="EH190" s="99"/>
      <c r="EI190" s="99"/>
      <c r="EJ190" s="99"/>
      <c r="EK190" s="99"/>
      <c r="EL190" s="99"/>
      <c r="EM190" s="99"/>
      <c r="EN190" s="181"/>
      <c r="EO190" s="515"/>
      <c r="EP190" s="515"/>
      <c r="EQ190" s="277"/>
      <c r="ER190" s="278"/>
      <c r="ES190" s="278"/>
      <c r="ET190" s="278"/>
      <c r="EU190" s="278"/>
      <c r="EV190" s="278"/>
      <c r="EW190" s="278"/>
      <c r="EX190" s="278"/>
      <c r="EY190" s="278"/>
      <c r="EZ190" s="278"/>
      <c r="FA190" s="278"/>
      <c r="FB190" s="278"/>
      <c r="FC190" s="278"/>
      <c r="FD190" s="278"/>
      <c r="FE190" s="278"/>
      <c r="FF190" s="278"/>
      <c r="FG190" s="278"/>
      <c r="FH190" s="278"/>
      <c r="FI190" s="278"/>
      <c r="FJ190" s="278"/>
      <c r="FK190" s="278"/>
      <c r="FL190" s="279"/>
      <c r="FM190" s="277"/>
      <c r="FN190" s="278"/>
      <c r="FO190" s="278"/>
      <c r="FP190" s="278"/>
      <c r="FQ190" s="278"/>
      <c r="FR190" s="278"/>
      <c r="FS190" s="278"/>
      <c r="FT190" s="278"/>
      <c r="FU190" s="278"/>
      <c r="FV190" s="278"/>
      <c r="FW190" s="278"/>
      <c r="FX190" s="278"/>
      <c r="FY190" s="278"/>
      <c r="FZ190" s="278"/>
      <c r="GA190" s="278"/>
      <c r="GB190" s="278"/>
      <c r="GC190" s="279"/>
      <c r="GD190" s="277"/>
      <c r="GE190" s="278"/>
      <c r="GF190" s="278"/>
      <c r="GG190" s="278"/>
      <c r="GH190" s="278"/>
      <c r="GI190" s="278"/>
      <c r="GJ190" s="278"/>
      <c r="GK190" s="278"/>
      <c r="GL190" s="278"/>
      <c r="GM190" s="278"/>
      <c r="GN190" s="278"/>
      <c r="GO190" s="278"/>
      <c r="GP190" s="278"/>
      <c r="GQ190" s="278"/>
      <c r="GR190" s="278"/>
      <c r="GS190" s="278"/>
      <c r="GT190" s="278"/>
      <c r="GU190" s="278"/>
      <c r="GV190" s="279"/>
      <c r="GW190" s="189"/>
      <c r="GX190" s="519"/>
      <c r="GY190" s="45"/>
    </row>
    <row r="191" spans="4:207" ht="2.4" customHeight="1" x14ac:dyDescent="0.2">
      <c r="D191" s="497"/>
      <c r="E191" s="186"/>
      <c r="F191" s="160"/>
      <c r="G191" s="212" t="s">
        <v>250</v>
      </c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4"/>
      <c r="W191" s="221" t="s">
        <v>102</v>
      </c>
      <c r="X191" s="222"/>
      <c r="Y191" s="222"/>
      <c r="Z191" s="223"/>
      <c r="AA191" s="161"/>
      <c r="AB191" s="161"/>
      <c r="AC191" s="212" t="s">
        <v>251</v>
      </c>
      <c r="AD191" s="213"/>
      <c r="AE191" s="213"/>
      <c r="AF191" s="213"/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4"/>
      <c r="AV191" s="221"/>
      <c r="AW191" s="222"/>
      <c r="AX191" s="222"/>
      <c r="AY191" s="223"/>
      <c r="AZ191" s="165"/>
      <c r="BA191" s="437"/>
      <c r="BB191" s="437"/>
      <c r="BC191" s="160"/>
      <c r="BD191" s="230" t="s">
        <v>252</v>
      </c>
      <c r="BE191" s="231"/>
      <c r="BF191" s="231"/>
      <c r="BG191" s="231"/>
      <c r="BH191" s="231"/>
      <c r="BI191" s="231"/>
      <c r="BJ191" s="231"/>
      <c r="BK191" s="231"/>
      <c r="BL191" s="231"/>
      <c r="BM191" s="231"/>
      <c r="BN191" s="231"/>
      <c r="BO191" s="231"/>
      <c r="BP191" s="231"/>
      <c r="BQ191" s="231"/>
      <c r="BR191" s="231"/>
      <c r="BS191" s="231"/>
      <c r="BT191" s="231"/>
      <c r="BU191" s="231"/>
      <c r="BV191" s="231"/>
      <c r="BW191" s="231"/>
      <c r="BX191" s="231"/>
      <c r="BY191" s="231"/>
      <c r="BZ191" s="231"/>
      <c r="CA191" s="231"/>
      <c r="CB191" s="231"/>
      <c r="CC191" s="231"/>
      <c r="CD191" s="231"/>
      <c r="CE191" s="231"/>
      <c r="CF191" s="231"/>
      <c r="CG191" s="231"/>
      <c r="CH191" s="231"/>
      <c r="CI191" s="231"/>
      <c r="CJ191" s="231"/>
      <c r="CK191" s="231"/>
      <c r="CL191" s="231"/>
      <c r="CM191" s="231"/>
      <c r="CN191" s="231"/>
      <c r="CO191" s="231"/>
      <c r="CP191" s="232"/>
      <c r="CQ191" s="221">
        <v>5</v>
      </c>
      <c r="CR191" s="222"/>
      <c r="CS191" s="223"/>
      <c r="CT191" s="16"/>
      <c r="CU191" s="189"/>
      <c r="CV191" s="189"/>
      <c r="CW191" s="110"/>
      <c r="CX191" s="99"/>
      <c r="CY191" s="99"/>
      <c r="CZ191" s="99"/>
      <c r="DA191" s="99"/>
      <c r="DB191" s="99"/>
      <c r="DC191" s="99"/>
      <c r="DD191" s="99"/>
      <c r="DE191" s="99"/>
      <c r="DF191" s="99"/>
      <c r="DG191" s="99"/>
      <c r="DH191" s="99"/>
      <c r="DI191" s="99"/>
      <c r="DJ191" s="99"/>
      <c r="DK191" s="99"/>
      <c r="DL191" s="99"/>
      <c r="DM191" s="99"/>
      <c r="DN191" s="99"/>
      <c r="DO191" s="99"/>
      <c r="DP191" s="99"/>
      <c r="DQ191" s="99"/>
      <c r="DR191" s="99"/>
      <c r="DS191" s="99"/>
      <c r="DT191" s="99"/>
      <c r="DU191" s="99"/>
      <c r="DV191" s="99"/>
      <c r="DW191" s="99"/>
      <c r="DX191" s="99"/>
      <c r="DY191" s="99"/>
      <c r="DZ191" s="99"/>
      <c r="EA191" s="99"/>
      <c r="EB191" s="99"/>
      <c r="EC191" s="99"/>
      <c r="ED191" s="99"/>
      <c r="EE191" s="99"/>
      <c r="EF191" s="99"/>
      <c r="EG191" s="99"/>
      <c r="EH191" s="99"/>
      <c r="EI191" s="99"/>
      <c r="EJ191" s="99"/>
      <c r="EK191" s="99"/>
      <c r="EL191" s="99"/>
      <c r="EM191" s="99"/>
      <c r="EN191" s="181"/>
      <c r="EO191" s="515"/>
      <c r="EP191" s="515"/>
      <c r="EQ191" s="277"/>
      <c r="ER191" s="278"/>
      <c r="ES191" s="278"/>
      <c r="ET191" s="278"/>
      <c r="EU191" s="278"/>
      <c r="EV191" s="278"/>
      <c r="EW191" s="278"/>
      <c r="EX191" s="278"/>
      <c r="EY191" s="278"/>
      <c r="EZ191" s="278"/>
      <c r="FA191" s="278"/>
      <c r="FB191" s="278"/>
      <c r="FC191" s="278"/>
      <c r="FD191" s="278"/>
      <c r="FE191" s="278"/>
      <c r="FF191" s="278"/>
      <c r="FG191" s="278"/>
      <c r="FH191" s="278"/>
      <c r="FI191" s="278"/>
      <c r="FJ191" s="278"/>
      <c r="FK191" s="278"/>
      <c r="FL191" s="279"/>
      <c r="FM191" s="277"/>
      <c r="FN191" s="278"/>
      <c r="FO191" s="278"/>
      <c r="FP191" s="278"/>
      <c r="FQ191" s="278"/>
      <c r="FR191" s="278"/>
      <c r="FS191" s="278"/>
      <c r="FT191" s="278"/>
      <c r="FU191" s="278"/>
      <c r="FV191" s="278"/>
      <c r="FW191" s="278"/>
      <c r="FX191" s="278"/>
      <c r="FY191" s="278"/>
      <c r="FZ191" s="278"/>
      <c r="GA191" s="278"/>
      <c r="GB191" s="278"/>
      <c r="GC191" s="279"/>
      <c r="GD191" s="277"/>
      <c r="GE191" s="278"/>
      <c r="GF191" s="278"/>
      <c r="GG191" s="278"/>
      <c r="GH191" s="278"/>
      <c r="GI191" s="278"/>
      <c r="GJ191" s="278"/>
      <c r="GK191" s="278"/>
      <c r="GL191" s="278"/>
      <c r="GM191" s="278"/>
      <c r="GN191" s="278"/>
      <c r="GO191" s="278"/>
      <c r="GP191" s="278"/>
      <c r="GQ191" s="278"/>
      <c r="GR191" s="278"/>
      <c r="GS191" s="278"/>
      <c r="GT191" s="278"/>
      <c r="GU191" s="278"/>
      <c r="GV191" s="279"/>
      <c r="GW191" s="189"/>
      <c r="GX191" s="519"/>
      <c r="GY191" s="45"/>
    </row>
    <row r="192" spans="4:207" ht="2.4" customHeight="1" x14ac:dyDescent="0.2">
      <c r="D192" s="497"/>
      <c r="E192" s="186"/>
      <c r="F192" s="160"/>
      <c r="G192" s="215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7"/>
      <c r="W192" s="224"/>
      <c r="X192" s="225"/>
      <c r="Y192" s="225"/>
      <c r="Z192" s="226"/>
      <c r="AA192" s="161"/>
      <c r="AB192" s="161"/>
      <c r="AC192" s="215"/>
      <c r="AD192" s="216"/>
      <c r="AE192" s="216"/>
      <c r="AF192" s="216"/>
      <c r="AG192" s="216"/>
      <c r="AH192" s="216"/>
      <c r="AI192" s="216"/>
      <c r="AJ192" s="216"/>
      <c r="AK192" s="216"/>
      <c r="AL192" s="216"/>
      <c r="AM192" s="216"/>
      <c r="AN192" s="216"/>
      <c r="AO192" s="216"/>
      <c r="AP192" s="216"/>
      <c r="AQ192" s="216"/>
      <c r="AR192" s="216"/>
      <c r="AS192" s="216"/>
      <c r="AT192" s="216"/>
      <c r="AU192" s="217"/>
      <c r="AV192" s="224"/>
      <c r="AW192" s="225"/>
      <c r="AX192" s="225"/>
      <c r="AY192" s="226"/>
      <c r="AZ192" s="165"/>
      <c r="BA192" s="437"/>
      <c r="BB192" s="437"/>
      <c r="BC192" s="160"/>
      <c r="BD192" s="233"/>
      <c r="BE192" s="234"/>
      <c r="BF192" s="234"/>
      <c r="BG192" s="234"/>
      <c r="BH192" s="234"/>
      <c r="BI192" s="234"/>
      <c r="BJ192" s="234"/>
      <c r="BK192" s="234"/>
      <c r="BL192" s="234"/>
      <c r="BM192" s="234"/>
      <c r="BN192" s="234"/>
      <c r="BO192" s="234"/>
      <c r="BP192" s="234"/>
      <c r="BQ192" s="234"/>
      <c r="BR192" s="234"/>
      <c r="BS192" s="234"/>
      <c r="BT192" s="234"/>
      <c r="BU192" s="234"/>
      <c r="BV192" s="234"/>
      <c r="BW192" s="234"/>
      <c r="BX192" s="234"/>
      <c r="BY192" s="234"/>
      <c r="BZ192" s="234"/>
      <c r="CA192" s="234"/>
      <c r="CB192" s="234"/>
      <c r="CC192" s="234"/>
      <c r="CD192" s="234"/>
      <c r="CE192" s="234"/>
      <c r="CF192" s="234"/>
      <c r="CG192" s="234"/>
      <c r="CH192" s="234"/>
      <c r="CI192" s="234"/>
      <c r="CJ192" s="234"/>
      <c r="CK192" s="234"/>
      <c r="CL192" s="234"/>
      <c r="CM192" s="234"/>
      <c r="CN192" s="234"/>
      <c r="CO192" s="234"/>
      <c r="CP192" s="235"/>
      <c r="CQ192" s="224"/>
      <c r="CR192" s="225"/>
      <c r="CS192" s="226"/>
      <c r="CT192" s="16"/>
      <c r="CU192" s="189"/>
      <c r="CV192" s="189"/>
      <c r="CW192" s="110"/>
      <c r="CX192" s="99"/>
      <c r="CY192" s="99"/>
      <c r="CZ192" s="99"/>
      <c r="DA192" s="99"/>
      <c r="DB192" s="99"/>
      <c r="DC192" s="99"/>
      <c r="DD192" s="99"/>
      <c r="DE192" s="99"/>
      <c r="DF192" s="99"/>
      <c r="DG192" s="99"/>
      <c r="DH192" s="99"/>
      <c r="DI192" s="99"/>
      <c r="DJ192" s="99"/>
      <c r="DK192" s="99"/>
      <c r="DL192" s="99"/>
      <c r="DM192" s="99"/>
      <c r="DN192" s="99"/>
      <c r="DO192" s="99"/>
      <c r="DP192" s="99"/>
      <c r="DQ192" s="99"/>
      <c r="DR192" s="99"/>
      <c r="DS192" s="99"/>
      <c r="DT192" s="99"/>
      <c r="DU192" s="99"/>
      <c r="DV192" s="99"/>
      <c r="DW192" s="99"/>
      <c r="DX192" s="99"/>
      <c r="DY192" s="99"/>
      <c r="DZ192" s="99"/>
      <c r="EA192" s="99"/>
      <c r="EB192" s="99"/>
      <c r="EC192" s="99"/>
      <c r="ED192" s="99"/>
      <c r="EE192" s="99"/>
      <c r="EF192" s="99"/>
      <c r="EG192" s="99"/>
      <c r="EH192" s="99"/>
      <c r="EI192" s="99"/>
      <c r="EJ192" s="99"/>
      <c r="EK192" s="99"/>
      <c r="EL192" s="99"/>
      <c r="EM192" s="99"/>
      <c r="EN192" s="181"/>
      <c r="EO192" s="515"/>
      <c r="EP192" s="515"/>
      <c r="EQ192" s="277"/>
      <c r="ER192" s="278"/>
      <c r="ES192" s="278"/>
      <c r="ET192" s="278"/>
      <c r="EU192" s="278"/>
      <c r="EV192" s="278"/>
      <c r="EW192" s="278"/>
      <c r="EX192" s="278"/>
      <c r="EY192" s="278"/>
      <c r="EZ192" s="278"/>
      <c r="FA192" s="278"/>
      <c r="FB192" s="278"/>
      <c r="FC192" s="278"/>
      <c r="FD192" s="278"/>
      <c r="FE192" s="278"/>
      <c r="FF192" s="278"/>
      <c r="FG192" s="278"/>
      <c r="FH192" s="278"/>
      <c r="FI192" s="278"/>
      <c r="FJ192" s="278"/>
      <c r="FK192" s="278"/>
      <c r="FL192" s="279"/>
      <c r="FM192" s="277"/>
      <c r="FN192" s="278"/>
      <c r="FO192" s="278"/>
      <c r="FP192" s="278"/>
      <c r="FQ192" s="278"/>
      <c r="FR192" s="278"/>
      <c r="FS192" s="278"/>
      <c r="FT192" s="278"/>
      <c r="FU192" s="278"/>
      <c r="FV192" s="278"/>
      <c r="FW192" s="278"/>
      <c r="FX192" s="278"/>
      <c r="FY192" s="278"/>
      <c r="FZ192" s="278"/>
      <c r="GA192" s="278"/>
      <c r="GB192" s="278"/>
      <c r="GC192" s="279"/>
      <c r="GD192" s="277"/>
      <c r="GE192" s="278"/>
      <c r="GF192" s="278"/>
      <c r="GG192" s="278"/>
      <c r="GH192" s="278"/>
      <c r="GI192" s="278"/>
      <c r="GJ192" s="278"/>
      <c r="GK192" s="278"/>
      <c r="GL192" s="278"/>
      <c r="GM192" s="278"/>
      <c r="GN192" s="278"/>
      <c r="GO192" s="278"/>
      <c r="GP192" s="278"/>
      <c r="GQ192" s="278"/>
      <c r="GR192" s="278"/>
      <c r="GS192" s="278"/>
      <c r="GT192" s="278"/>
      <c r="GU192" s="278"/>
      <c r="GV192" s="279"/>
      <c r="GW192" s="189"/>
      <c r="GX192" s="519"/>
      <c r="GY192" s="45"/>
    </row>
    <row r="193" spans="1:212" ht="2.4" customHeight="1" x14ac:dyDescent="0.2">
      <c r="D193" s="497"/>
      <c r="E193" s="186"/>
      <c r="F193" s="160"/>
      <c r="G193" s="215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7"/>
      <c r="W193" s="224"/>
      <c r="X193" s="225"/>
      <c r="Y193" s="225"/>
      <c r="Z193" s="226"/>
      <c r="AA193" s="161"/>
      <c r="AB193" s="161"/>
      <c r="AC193" s="215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7"/>
      <c r="AV193" s="224"/>
      <c r="AW193" s="225"/>
      <c r="AX193" s="225"/>
      <c r="AY193" s="226"/>
      <c r="AZ193" s="165"/>
      <c r="BA193" s="437"/>
      <c r="BB193" s="437"/>
      <c r="BC193" s="160"/>
      <c r="BD193" s="233"/>
      <c r="BE193" s="234"/>
      <c r="BF193" s="234"/>
      <c r="BG193" s="234"/>
      <c r="BH193" s="234"/>
      <c r="BI193" s="234"/>
      <c r="BJ193" s="234"/>
      <c r="BK193" s="234"/>
      <c r="BL193" s="234"/>
      <c r="BM193" s="234"/>
      <c r="BN193" s="234"/>
      <c r="BO193" s="234"/>
      <c r="BP193" s="234"/>
      <c r="BQ193" s="234"/>
      <c r="BR193" s="234"/>
      <c r="BS193" s="234"/>
      <c r="BT193" s="234"/>
      <c r="BU193" s="234"/>
      <c r="BV193" s="234"/>
      <c r="BW193" s="234"/>
      <c r="BX193" s="234"/>
      <c r="BY193" s="234"/>
      <c r="BZ193" s="234"/>
      <c r="CA193" s="234"/>
      <c r="CB193" s="234"/>
      <c r="CC193" s="234"/>
      <c r="CD193" s="234"/>
      <c r="CE193" s="234"/>
      <c r="CF193" s="234"/>
      <c r="CG193" s="234"/>
      <c r="CH193" s="234"/>
      <c r="CI193" s="234"/>
      <c r="CJ193" s="234"/>
      <c r="CK193" s="234"/>
      <c r="CL193" s="234"/>
      <c r="CM193" s="234"/>
      <c r="CN193" s="234"/>
      <c r="CO193" s="234"/>
      <c r="CP193" s="235"/>
      <c r="CQ193" s="224"/>
      <c r="CR193" s="225"/>
      <c r="CS193" s="226"/>
      <c r="CT193" s="16"/>
      <c r="CU193" s="189"/>
      <c r="CV193" s="189"/>
      <c r="CW193" s="110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8"/>
      <c r="EB193" s="78"/>
      <c r="EC193" s="78"/>
      <c r="ED193" s="78"/>
      <c r="EE193" s="78"/>
      <c r="EF193" s="78"/>
      <c r="EG193" s="78"/>
      <c r="EH193" s="78"/>
      <c r="EI193" s="78"/>
      <c r="EJ193" s="78"/>
      <c r="EK193" s="78"/>
      <c r="EL193" s="78"/>
      <c r="EM193" s="99"/>
      <c r="EN193" s="181"/>
      <c r="EO193" s="515"/>
      <c r="EP193" s="515"/>
      <c r="EQ193" s="277"/>
      <c r="ER193" s="278"/>
      <c r="ES193" s="278"/>
      <c r="ET193" s="278"/>
      <c r="EU193" s="278"/>
      <c r="EV193" s="278"/>
      <c r="EW193" s="278"/>
      <c r="EX193" s="278"/>
      <c r="EY193" s="278"/>
      <c r="EZ193" s="278"/>
      <c r="FA193" s="278"/>
      <c r="FB193" s="278"/>
      <c r="FC193" s="278"/>
      <c r="FD193" s="278"/>
      <c r="FE193" s="278"/>
      <c r="FF193" s="278"/>
      <c r="FG193" s="278"/>
      <c r="FH193" s="278"/>
      <c r="FI193" s="278"/>
      <c r="FJ193" s="278"/>
      <c r="FK193" s="278"/>
      <c r="FL193" s="279"/>
      <c r="FM193" s="277"/>
      <c r="FN193" s="278"/>
      <c r="FO193" s="278"/>
      <c r="FP193" s="278"/>
      <c r="FQ193" s="278"/>
      <c r="FR193" s="278"/>
      <c r="FS193" s="278"/>
      <c r="FT193" s="278"/>
      <c r="FU193" s="278"/>
      <c r="FV193" s="278"/>
      <c r="FW193" s="278"/>
      <c r="FX193" s="278"/>
      <c r="FY193" s="278"/>
      <c r="FZ193" s="278"/>
      <c r="GA193" s="278"/>
      <c r="GB193" s="278"/>
      <c r="GC193" s="279"/>
      <c r="GD193" s="277"/>
      <c r="GE193" s="278"/>
      <c r="GF193" s="278"/>
      <c r="GG193" s="278"/>
      <c r="GH193" s="278"/>
      <c r="GI193" s="278"/>
      <c r="GJ193" s="278"/>
      <c r="GK193" s="278"/>
      <c r="GL193" s="278"/>
      <c r="GM193" s="278"/>
      <c r="GN193" s="278"/>
      <c r="GO193" s="278"/>
      <c r="GP193" s="278"/>
      <c r="GQ193" s="278"/>
      <c r="GR193" s="278"/>
      <c r="GS193" s="278"/>
      <c r="GT193" s="278"/>
      <c r="GU193" s="278"/>
      <c r="GV193" s="279"/>
      <c r="GW193" s="189"/>
      <c r="GX193" s="519"/>
      <c r="GY193" s="45"/>
    </row>
    <row r="194" spans="1:212" ht="2.4" customHeight="1" x14ac:dyDescent="0.2">
      <c r="A194" s="239">
        <f>HU7</f>
        <v>1</v>
      </c>
      <c r="B194" s="239"/>
      <c r="C194" s="239"/>
      <c r="D194" s="497"/>
      <c r="E194" s="186"/>
      <c r="F194" s="160"/>
      <c r="G194" s="215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7"/>
      <c r="W194" s="224"/>
      <c r="X194" s="225"/>
      <c r="Y194" s="225"/>
      <c r="Z194" s="226"/>
      <c r="AA194" s="161"/>
      <c r="AB194" s="161"/>
      <c r="AC194" s="215"/>
      <c r="AD194" s="216"/>
      <c r="AE194" s="216"/>
      <c r="AF194" s="216"/>
      <c r="AG194" s="216"/>
      <c r="AH194" s="216"/>
      <c r="AI194" s="216"/>
      <c r="AJ194" s="216"/>
      <c r="AK194" s="216"/>
      <c r="AL194" s="216"/>
      <c r="AM194" s="216"/>
      <c r="AN194" s="216"/>
      <c r="AO194" s="216"/>
      <c r="AP194" s="216"/>
      <c r="AQ194" s="216"/>
      <c r="AR194" s="216"/>
      <c r="AS194" s="216"/>
      <c r="AT194" s="216"/>
      <c r="AU194" s="217"/>
      <c r="AV194" s="224"/>
      <c r="AW194" s="225"/>
      <c r="AX194" s="225"/>
      <c r="AY194" s="226"/>
      <c r="AZ194" s="165"/>
      <c r="BA194" s="437"/>
      <c r="BB194" s="437"/>
      <c r="BC194" s="160"/>
      <c r="BD194" s="233"/>
      <c r="BE194" s="234"/>
      <c r="BF194" s="234"/>
      <c r="BG194" s="234"/>
      <c r="BH194" s="234"/>
      <c r="BI194" s="234"/>
      <c r="BJ194" s="234"/>
      <c r="BK194" s="234"/>
      <c r="BL194" s="234"/>
      <c r="BM194" s="234"/>
      <c r="BN194" s="234"/>
      <c r="BO194" s="234"/>
      <c r="BP194" s="234"/>
      <c r="BQ194" s="234"/>
      <c r="BR194" s="234"/>
      <c r="BS194" s="234"/>
      <c r="BT194" s="234"/>
      <c r="BU194" s="234"/>
      <c r="BV194" s="234"/>
      <c r="BW194" s="234"/>
      <c r="BX194" s="234"/>
      <c r="BY194" s="234"/>
      <c r="BZ194" s="234"/>
      <c r="CA194" s="234"/>
      <c r="CB194" s="234"/>
      <c r="CC194" s="234"/>
      <c r="CD194" s="234"/>
      <c r="CE194" s="234"/>
      <c r="CF194" s="234"/>
      <c r="CG194" s="234"/>
      <c r="CH194" s="234"/>
      <c r="CI194" s="234"/>
      <c r="CJ194" s="234"/>
      <c r="CK194" s="234"/>
      <c r="CL194" s="234"/>
      <c r="CM194" s="234"/>
      <c r="CN194" s="234"/>
      <c r="CO194" s="234"/>
      <c r="CP194" s="235"/>
      <c r="CQ194" s="224"/>
      <c r="CR194" s="225"/>
      <c r="CS194" s="226"/>
      <c r="CT194" s="16"/>
      <c r="CU194" s="189"/>
      <c r="CV194" s="189"/>
      <c r="CW194" s="110"/>
      <c r="CX194" s="71"/>
      <c r="CY194" s="240" t="s">
        <v>253</v>
      </c>
      <c r="CZ194" s="241"/>
      <c r="DA194" s="241"/>
      <c r="DB194" s="241"/>
      <c r="DC194" s="241"/>
      <c r="DD194" s="241"/>
      <c r="DE194" s="241"/>
      <c r="DF194" s="241"/>
      <c r="DG194" s="241"/>
      <c r="DH194" s="241"/>
      <c r="DI194" s="241"/>
      <c r="DJ194" s="241"/>
      <c r="DK194" s="241"/>
      <c r="DL194" s="241"/>
      <c r="DM194" s="241"/>
      <c r="DN194" s="241"/>
      <c r="DO194" s="241"/>
      <c r="DP194" s="241"/>
      <c r="DQ194" s="241"/>
      <c r="DR194" s="241"/>
      <c r="DS194" s="241"/>
      <c r="DT194" s="241"/>
      <c r="DU194" s="241"/>
      <c r="DV194" s="241"/>
      <c r="DW194" s="241"/>
      <c r="DX194" s="242"/>
      <c r="DY194" s="78"/>
      <c r="DZ194" s="249" t="s">
        <v>254</v>
      </c>
      <c r="EA194" s="250"/>
      <c r="EB194" s="251"/>
      <c r="EC194" s="249">
        <f>IF(HU7=0,0,1)</f>
        <v>1</v>
      </c>
      <c r="ED194" s="250"/>
      <c r="EE194" s="251"/>
      <c r="EF194" s="99"/>
      <c r="EG194" s="249" t="s">
        <v>255</v>
      </c>
      <c r="EH194" s="250"/>
      <c r="EI194" s="251"/>
      <c r="EJ194" s="249">
        <f>IF(HU7=0,0,1)</f>
        <v>1</v>
      </c>
      <c r="EK194" s="250"/>
      <c r="EL194" s="251"/>
      <c r="EM194" s="71"/>
      <c r="EN194" s="100"/>
      <c r="EO194" s="515"/>
      <c r="EP194" s="515"/>
      <c r="EQ194" s="280"/>
      <c r="ER194" s="281"/>
      <c r="ES194" s="281"/>
      <c r="ET194" s="281"/>
      <c r="EU194" s="281"/>
      <c r="EV194" s="281"/>
      <c r="EW194" s="281"/>
      <c r="EX194" s="281"/>
      <c r="EY194" s="281"/>
      <c r="EZ194" s="281"/>
      <c r="FA194" s="281"/>
      <c r="FB194" s="281"/>
      <c r="FC194" s="281"/>
      <c r="FD194" s="281"/>
      <c r="FE194" s="281"/>
      <c r="FF194" s="281"/>
      <c r="FG194" s="281"/>
      <c r="FH194" s="281"/>
      <c r="FI194" s="281"/>
      <c r="FJ194" s="281"/>
      <c r="FK194" s="281"/>
      <c r="FL194" s="282"/>
      <c r="FM194" s="280"/>
      <c r="FN194" s="281"/>
      <c r="FO194" s="281"/>
      <c r="FP194" s="281"/>
      <c r="FQ194" s="281"/>
      <c r="FR194" s="281"/>
      <c r="FS194" s="281"/>
      <c r="FT194" s="281"/>
      <c r="FU194" s="281"/>
      <c r="FV194" s="281"/>
      <c r="FW194" s="281"/>
      <c r="FX194" s="281"/>
      <c r="FY194" s="281"/>
      <c r="FZ194" s="281"/>
      <c r="GA194" s="281"/>
      <c r="GB194" s="281"/>
      <c r="GC194" s="282"/>
      <c r="GD194" s="280"/>
      <c r="GE194" s="281"/>
      <c r="GF194" s="281"/>
      <c r="GG194" s="281"/>
      <c r="GH194" s="281"/>
      <c r="GI194" s="281"/>
      <c r="GJ194" s="281"/>
      <c r="GK194" s="281"/>
      <c r="GL194" s="281"/>
      <c r="GM194" s="281"/>
      <c r="GN194" s="281"/>
      <c r="GO194" s="281"/>
      <c r="GP194" s="281"/>
      <c r="GQ194" s="281"/>
      <c r="GR194" s="281"/>
      <c r="GS194" s="281"/>
      <c r="GT194" s="281"/>
      <c r="GU194" s="281"/>
      <c r="GV194" s="282"/>
      <c r="GW194" s="189"/>
      <c r="GX194" s="519"/>
      <c r="GY194" s="45"/>
    </row>
    <row r="195" spans="1:212" ht="2.4" customHeight="1" x14ac:dyDescent="0.2">
      <c r="A195" s="239"/>
      <c r="B195" s="239"/>
      <c r="C195" s="239"/>
      <c r="D195" s="497"/>
      <c r="E195" s="186"/>
      <c r="F195" s="160"/>
      <c r="G195" s="218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20"/>
      <c r="W195" s="227"/>
      <c r="X195" s="228"/>
      <c r="Y195" s="228"/>
      <c r="Z195" s="229"/>
      <c r="AA195" s="161"/>
      <c r="AB195" s="161"/>
      <c r="AC195" s="218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19"/>
      <c r="AT195" s="219"/>
      <c r="AU195" s="220"/>
      <c r="AV195" s="227"/>
      <c r="AW195" s="228"/>
      <c r="AX195" s="228"/>
      <c r="AY195" s="229"/>
      <c r="AZ195" s="165"/>
      <c r="BA195" s="437"/>
      <c r="BB195" s="437"/>
      <c r="BC195" s="160"/>
      <c r="BD195" s="236"/>
      <c r="BE195" s="237"/>
      <c r="BF195" s="237"/>
      <c r="BG195" s="237"/>
      <c r="BH195" s="237"/>
      <c r="BI195" s="237"/>
      <c r="BJ195" s="237"/>
      <c r="BK195" s="237"/>
      <c r="BL195" s="237"/>
      <c r="BM195" s="237"/>
      <c r="BN195" s="237"/>
      <c r="BO195" s="237"/>
      <c r="BP195" s="237"/>
      <c r="BQ195" s="237"/>
      <c r="BR195" s="237"/>
      <c r="BS195" s="237"/>
      <c r="BT195" s="237"/>
      <c r="BU195" s="237"/>
      <c r="BV195" s="237"/>
      <c r="BW195" s="237"/>
      <c r="BX195" s="237"/>
      <c r="BY195" s="237"/>
      <c r="BZ195" s="237"/>
      <c r="CA195" s="237"/>
      <c r="CB195" s="237"/>
      <c r="CC195" s="237"/>
      <c r="CD195" s="237"/>
      <c r="CE195" s="237"/>
      <c r="CF195" s="237"/>
      <c r="CG195" s="237"/>
      <c r="CH195" s="237"/>
      <c r="CI195" s="237"/>
      <c r="CJ195" s="237"/>
      <c r="CK195" s="237"/>
      <c r="CL195" s="237"/>
      <c r="CM195" s="237"/>
      <c r="CN195" s="237"/>
      <c r="CO195" s="237"/>
      <c r="CP195" s="238"/>
      <c r="CQ195" s="227"/>
      <c r="CR195" s="228"/>
      <c r="CS195" s="229"/>
      <c r="CT195" s="16"/>
      <c r="CU195" s="189"/>
      <c r="CV195" s="189"/>
      <c r="CW195" s="110"/>
      <c r="CX195" s="161"/>
      <c r="CY195" s="243"/>
      <c r="CZ195" s="244"/>
      <c r="DA195" s="244"/>
      <c r="DB195" s="244"/>
      <c r="DC195" s="244"/>
      <c r="DD195" s="244"/>
      <c r="DE195" s="244"/>
      <c r="DF195" s="244"/>
      <c r="DG195" s="244"/>
      <c r="DH195" s="244"/>
      <c r="DI195" s="244"/>
      <c r="DJ195" s="244"/>
      <c r="DK195" s="244"/>
      <c r="DL195" s="244"/>
      <c r="DM195" s="244"/>
      <c r="DN195" s="244"/>
      <c r="DO195" s="244"/>
      <c r="DP195" s="244"/>
      <c r="DQ195" s="244"/>
      <c r="DR195" s="244"/>
      <c r="DS195" s="244"/>
      <c r="DT195" s="244"/>
      <c r="DU195" s="244"/>
      <c r="DV195" s="244"/>
      <c r="DW195" s="244"/>
      <c r="DX195" s="245"/>
      <c r="DY195" s="78"/>
      <c r="DZ195" s="252"/>
      <c r="EA195" s="253"/>
      <c r="EB195" s="254"/>
      <c r="EC195" s="252"/>
      <c r="ED195" s="253"/>
      <c r="EE195" s="254"/>
      <c r="EF195" s="99"/>
      <c r="EG195" s="252"/>
      <c r="EH195" s="253"/>
      <c r="EI195" s="254"/>
      <c r="EJ195" s="252"/>
      <c r="EK195" s="253"/>
      <c r="EL195" s="254"/>
      <c r="EM195" s="71"/>
      <c r="EN195" s="100"/>
      <c r="EO195" s="515"/>
      <c r="EP195" s="515"/>
      <c r="EQ195" s="203" t="s">
        <v>256</v>
      </c>
      <c r="ER195" s="204"/>
      <c r="ES195" s="204"/>
      <c r="ET195" s="204"/>
      <c r="EU195" s="204"/>
      <c r="EV195" s="204"/>
      <c r="EW195" s="204"/>
      <c r="EX195" s="204"/>
      <c r="EY195" s="204"/>
      <c r="EZ195" s="204"/>
      <c r="FA195" s="204"/>
      <c r="FB195" s="204"/>
      <c r="FC195" s="204"/>
      <c r="FD195" s="204"/>
      <c r="FE195" s="204"/>
      <c r="FF195" s="204"/>
      <c r="FG195" s="204"/>
      <c r="FH195" s="204"/>
      <c r="FI195" s="204"/>
      <c r="FJ195" s="204"/>
      <c r="FK195" s="204"/>
      <c r="FL195" s="205"/>
      <c r="FM195" s="203"/>
      <c r="FN195" s="204"/>
      <c r="FO195" s="204"/>
      <c r="FP195" s="204"/>
      <c r="FQ195" s="204"/>
      <c r="FR195" s="204"/>
      <c r="FS195" s="204"/>
      <c r="FT195" s="204"/>
      <c r="FU195" s="204"/>
      <c r="FV195" s="204"/>
      <c r="FW195" s="204"/>
      <c r="FX195" s="204"/>
      <c r="FY195" s="204"/>
      <c r="FZ195" s="204"/>
      <c r="GA195" s="204"/>
      <c r="GB195" s="204"/>
      <c r="GC195" s="205"/>
      <c r="GD195" s="203"/>
      <c r="GE195" s="204"/>
      <c r="GF195" s="204"/>
      <c r="GG195" s="204"/>
      <c r="GH195" s="204"/>
      <c r="GI195" s="204"/>
      <c r="GJ195" s="204"/>
      <c r="GK195" s="204"/>
      <c r="GL195" s="204"/>
      <c r="GM195" s="204"/>
      <c r="GN195" s="204"/>
      <c r="GO195" s="204"/>
      <c r="GP195" s="204"/>
      <c r="GQ195" s="204"/>
      <c r="GR195" s="204"/>
      <c r="GS195" s="204"/>
      <c r="GT195" s="204"/>
      <c r="GU195" s="204"/>
      <c r="GV195" s="205"/>
      <c r="GW195" s="189"/>
      <c r="GX195" s="519"/>
      <c r="GY195" s="45"/>
    </row>
    <row r="196" spans="1:212" ht="2.4" customHeight="1" x14ac:dyDescent="0.2">
      <c r="A196" s="239"/>
      <c r="B196" s="239"/>
      <c r="C196" s="239"/>
      <c r="D196" s="497"/>
      <c r="E196" s="186"/>
      <c r="F196" s="160"/>
      <c r="G196" s="212" t="s">
        <v>257</v>
      </c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4"/>
      <c r="W196" s="221" t="s">
        <v>102</v>
      </c>
      <c r="X196" s="222"/>
      <c r="Y196" s="222"/>
      <c r="Z196" s="223"/>
      <c r="AA196" s="161"/>
      <c r="AB196" s="161"/>
      <c r="AC196" s="212" t="s">
        <v>258</v>
      </c>
      <c r="AD196" s="213"/>
      <c r="AE196" s="213"/>
      <c r="AF196" s="213"/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4"/>
      <c r="AV196" s="221" t="s">
        <v>102</v>
      </c>
      <c r="AW196" s="222"/>
      <c r="AX196" s="222"/>
      <c r="AY196" s="223"/>
      <c r="AZ196" s="165"/>
      <c r="BA196" s="437"/>
      <c r="BB196" s="437"/>
      <c r="BC196" s="160"/>
      <c r="BD196" s="230" t="s">
        <v>259</v>
      </c>
      <c r="BE196" s="231"/>
      <c r="BF196" s="231"/>
      <c r="BG196" s="231"/>
      <c r="BH196" s="231"/>
      <c r="BI196" s="231"/>
      <c r="BJ196" s="231"/>
      <c r="BK196" s="231"/>
      <c r="BL196" s="231"/>
      <c r="BM196" s="231"/>
      <c r="BN196" s="231"/>
      <c r="BO196" s="231"/>
      <c r="BP196" s="231"/>
      <c r="BQ196" s="231"/>
      <c r="BR196" s="231"/>
      <c r="BS196" s="231"/>
      <c r="BT196" s="231"/>
      <c r="BU196" s="231"/>
      <c r="BV196" s="231"/>
      <c r="BW196" s="231"/>
      <c r="BX196" s="231"/>
      <c r="BY196" s="231"/>
      <c r="BZ196" s="231"/>
      <c r="CA196" s="231"/>
      <c r="CB196" s="231"/>
      <c r="CC196" s="231"/>
      <c r="CD196" s="231"/>
      <c r="CE196" s="231"/>
      <c r="CF196" s="231"/>
      <c r="CG196" s="231"/>
      <c r="CH196" s="231"/>
      <c r="CI196" s="231"/>
      <c r="CJ196" s="231"/>
      <c r="CK196" s="231"/>
      <c r="CL196" s="231"/>
      <c r="CM196" s="231"/>
      <c r="CN196" s="231"/>
      <c r="CO196" s="231"/>
      <c r="CP196" s="232"/>
      <c r="CQ196" s="221" t="s">
        <v>102</v>
      </c>
      <c r="CR196" s="222"/>
      <c r="CS196" s="223"/>
      <c r="CT196" s="16"/>
      <c r="CU196" s="189"/>
      <c r="CV196" s="189"/>
      <c r="CW196" s="110"/>
      <c r="CX196" s="161"/>
      <c r="CY196" s="243"/>
      <c r="CZ196" s="244"/>
      <c r="DA196" s="244"/>
      <c r="DB196" s="244"/>
      <c r="DC196" s="244"/>
      <c r="DD196" s="244"/>
      <c r="DE196" s="244"/>
      <c r="DF196" s="244"/>
      <c r="DG196" s="244"/>
      <c r="DH196" s="244"/>
      <c r="DI196" s="244"/>
      <c r="DJ196" s="244"/>
      <c r="DK196" s="244"/>
      <c r="DL196" s="244"/>
      <c r="DM196" s="244"/>
      <c r="DN196" s="244"/>
      <c r="DO196" s="244"/>
      <c r="DP196" s="244"/>
      <c r="DQ196" s="244"/>
      <c r="DR196" s="244"/>
      <c r="DS196" s="244"/>
      <c r="DT196" s="244"/>
      <c r="DU196" s="244"/>
      <c r="DV196" s="244"/>
      <c r="DW196" s="244"/>
      <c r="DX196" s="245"/>
      <c r="DY196" s="78"/>
      <c r="DZ196" s="252"/>
      <c r="EA196" s="253"/>
      <c r="EB196" s="254"/>
      <c r="EC196" s="252"/>
      <c r="ED196" s="253"/>
      <c r="EE196" s="254"/>
      <c r="EF196" s="99"/>
      <c r="EG196" s="252"/>
      <c r="EH196" s="253"/>
      <c r="EI196" s="254"/>
      <c r="EJ196" s="252"/>
      <c r="EK196" s="253"/>
      <c r="EL196" s="254"/>
      <c r="EM196" s="71"/>
      <c r="EN196" s="100"/>
      <c r="EO196" s="515"/>
      <c r="EP196" s="515"/>
      <c r="EQ196" s="206"/>
      <c r="ER196" s="207"/>
      <c r="ES196" s="207"/>
      <c r="ET196" s="207"/>
      <c r="EU196" s="207"/>
      <c r="EV196" s="207"/>
      <c r="EW196" s="207"/>
      <c r="EX196" s="207"/>
      <c r="EY196" s="207"/>
      <c r="EZ196" s="207"/>
      <c r="FA196" s="207"/>
      <c r="FB196" s="207"/>
      <c r="FC196" s="207"/>
      <c r="FD196" s="207"/>
      <c r="FE196" s="207"/>
      <c r="FF196" s="207"/>
      <c r="FG196" s="207"/>
      <c r="FH196" s="207"/>
      <c r="FI196" s="207"/>
      <c r="FJ196" s="207"/>
      <c r="FK196" s="207"/>
      <c r="FL196" s="208"/>
      <c r="FM196" s="206"/>
      <c r="FN196" s="207"/>
      <c r="FO196" s="207"/>
      <c r="FP196" s="207"/>
      <c r="FQ196" s="207"/>
      <c r="FR196" s="207"/>
      <c r="FS196" s="207"/>
      <c r="FT196" s="207"/>
      <c r="FU196" s="207"/>
      <c r="FV196" s="207"/>
      <c r="FW196" s="207"/>
      <c r="FX196" s="207"/>
      <c r="FY196" s="207"/>
      <c r="FZ196" s="207"/>
      <c r="GA196" s="207"/>
      <c r="GB196" s="207"/>
      <c r="GC196" s="208"/>
      <c r="GD196" s="206"/>
      <c r="GE196" s="207"/>
      <c r="GF196" s="207"/>
      <c r="GG196" s="207"/>
      <c r="GH196" s="207"/>
      <c r="GI196" s="207"/>
      <c r="GJ196" s="207"/>
      <c r="GK196" s="207"/>
      <c r="GL196" s="207"/>
      <c r="GM196" s="207"/>
      <c r="GN196" s="207"/>
      <c r="GO196" s="207"/>
      <c r="GP196" s="207"/>
      <c r="GQ196" s="207"/>
      <c r="GR196" s="207"/>
      <c r="GS196" s="207"/>
      <c r="GT196" s="207"/>
      <c r="GU196" s="207"/>
      <c r="GV196" s="208"/>
      <c r="GW196" s="189"/>
      <c r="GX196" s="519"/>
      <c r="GY196" s="45"/>
    </row>
    <row r="197" spans="1:212" ht="2.4" customHeight="1" x14ac:dyDescent="0.2">
      <c r="A197" s="239"/>
      <c r="B197" s="239"/>
      <c r="C197" s="239"/>
      <c r="D197" s="497"/>
      <c r="E197" s="186"/>
      <c r="F197" s="160"/>
      <c r="G197" s="215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7"/>
      <c r="W197" s="224"/>
      <c r="X197" s="225"/>
      <c r="Y197" s="225"/>
      <c r="Z197" s="226"/>
      <c r="AA197" s="161"/>
      <c r="AB197" s="161"/>
      <c r="AC197" s="215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7"/>
      <c r="AV197" s="224"/>
      <c r="AW197" s="225"/>
      <c r="AX197" s="225"/>
      <c r="AY197" s="226"/>
      <c r="AZ197" s="165"/>
      <c r="BA197" s="437"/>
      <c r="BB197" s="437"/>
      <c r="BC197" s="160"/>
      <c r="BD197" s="233"/>
      <c r="BE197" s="234"/>
      <c r="BF197" s="234"/>
      <c r="BG197" s="234"/>
      <c r="BH197" s="234"/>
      <c r="BI197" s="234"/>
      <c r="BJ197" s="234"/>
      <c r="BK197" s="234"/>
      <c r="BL197" s="234"/>
      <c r="BM197" s="234"/>
      <c r="BN197" s="234"/>
      <c r="BO197" s="234"/>
      <c r="BP197" s="234"/>
      <c r="BQ197" s="234"/>
      <c r="BR197" s="234"/>
      <c r="BS197" s="234"/>
      <c r="BT197" s="234"/>
      <c r="BU197" s="234"/>
      <c r="BV197" s="234"/>
      <c r="BW197" s="234"/>
      <c r="BX197" s="234"/>
      <c r="BY197" s="234"/>
      <c r="BZ197" s="234"/>
      <c r="CA197" s="234"/>
      <c r="CB197" s="234"/>
      <c r="CC197" s="234"/>
      <c r="CD197" s="234"/>
      <c r="CE197" s="234"/>
      <c r="CF197" s="234"/>
      <c r="CG197" s="234"/>
      <c r="CH197" s="234"/>
      <c r="CI197" s="234"/>
      <c r="CJ197" s="234"/>
      <c r="CK197" s="234"/>
      <c r="CL197" s="234"/>
      <c r="CM197" s="234"/>
      <c r="CN197" s="234"/>
      <c r="CO197" s="234"/>
      <c r="CP197" s="235"/>
      <c r="CQ197" s="224"/>
      <c r="CR197" s="225"/>
      <c r="CS197" s="226"/>
      <c r="CT197" s="16"/>
      <c r="CU197" s="189"/>
      <c r="CV197" s="189"/>
      <c r="CW197" s="110"/>
      <c r="CX197" s="161"/>
      <c r="CY197" s="243"/>
      <c r="CZ197" s="244"/>
      <c r="DA197" s="244"/>
      <c r="DB197" s="244"/>
      <c r="DC197" s="244"/>
      <c r="DD197" s="244"/>
      <c r="DE197" s="244"/>
      <c r="DF197" s="244"/>
      <c r="DG197" s="244"/>
      <c r="DH197" s="244"/>
      <c r="DI197" s="244"/>
      <c r="DJ197" s="244"/>
      <c r="DK197" s="244"/>
      <c r="DL197" s="244"/>
      <c r="DM197" s="244"/>
      <c r="DN197" s="244"/>
      <c r="DO197" s="244"/>
      <c r="DP197" s="244"/>
      <c r="DQ197" s="244"/>
      <c r="DR197" s="244"/>
      <c r="DS197" s="244"/>
      <c r="DT197" s="244"/>
      <c r="DU197" s="244"/>
      <c r="DV197" s="244"/>
      <c r="DW197" s="244"/>
      <c r="DX197" s="245"/>
      <c r="DY197" s="78"/>
      <c r="DZ197" s="252"/>
      <c r="EA197" s="253"/>
      <c r="EB197" s="254"/>
      <c r="EC197" s="252"/>
      <c r="ED197" s="253"/>
      <c r="EE197" s="254"/>
      <c r="EF197" s="99"/>
      <c r="EG197" s="252"/>
      <c r="EH197" s="253"/>
      <c r="EI197" s="254"/>
      <c r="EJ197" s="252"/>
      <c r="EK197" s="253"/>
      <c r="EL197" s="254"/>
      <c r="EM197" s="71"/>
      <c r="EN197" s="100"/>
      <c r="EO197" s="515"/>
      <c r="EP197" s="515"/>
      <c r="EQ197" s="206"/>
      <c r="ER197" s="207"/>
      <c r="ES197" s="207"/>
      <c r="ET197" s="207"/>
      <c r="EU197" s="207"/>
      <c r="EV197" s="207"/>
      <c r="EW197" s="207"/>
      <c r="EX197" s="207"/>
      <c r="EY197" s="207"/>
      <c r="EZ197" s="207"/>
      <c r="FA197" s="207"/>
      <c r="FB197" s="207"/>
      <c r="FC197" s="207"/>
      <c r="FD197" s="207"/>
      <c r="FE197" s="207"/>
      <c r="FF197" s="207"/>
      <c r="FG197" s="207"/>
      <c r="FH197" s="207"/>
      <c r="FI197" s="207"/>
      <c r="FJ197" s="207"/>
      <c r="FK197" s="207"/>
      <c r="FL197" s="208"/>
      <c r="FM197" s="206"/>
      <c r="FN197" s="207"/>
      <c r="FO197" s="207"/>
      <c r="FP197" s="207"/>
      <c r="FQ197" s="207"/>
      <c r="FR197" s="207"/>
      <c r="FS197" s="207"/>
      <c r="FT197" s="207"/>
      <c r="FU197" s="207"/>
      <c r="FV197" s="207"/>
      <c r="FW197" s="207"/>
      <c r="FX197" s="207"/>
      <c r="FY197" s="207"/>
      <c r="FZ197" s="207"/>
      <c r="GA197" s="207"/>
      <c r="GB197" s="207"/>
      <c r="GC197" s="208"/>
      <c r="GD197" s="206"/>
      <c r="GE197" s="207"/>
      <c r="GF197" s="207"/>
      <c r="GG197" s="207"/>
      <c r="GH197" s="207"/>
      <c r="GI197" s="207"/>
      <c r="GJ197" s="207"/>
      <c r="GK197" s="207"/>
      <c r="GL197" s="207"/>
      <c r="GM197" s="207"/>
      <c r="GN197" s="207"/>
      <c r="GO197" s="207"/>
      <c r="GP197" s="207"/>
      <c r="GQ197" s="207"/>
      <c r="GR197" s="207"/>
      <c r="GS197" s="207"/>
      <c r="GT197" s="207"/>
      <c r="GU197" s="207"/>
      <c r="GV197" s="208"/>
      <c r="GW197" s="189"/>
      <c r="GX197" s="519"/>
      <c r="GY197" s="45"/>
    </row>
    <row r="198" spans="1:212" ht="2.4" customHeight="1" x14ac:dyDescent="0.2">
      <c r="A198" s="239"/>
      <c r="B198" s="239"/>
      <c r="C198" s="239"/>
      <c r="D198" s="497"/>
      <c r="E198" s="186"/>
      <c r="F198" s="160"/>
      <c r="G198" s="215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7"/>
      <c r="W198" s="224"/>
      <c r="X198" s="225"/>
      <c r="Y198" s="225"/>
      <c r="Z198" s="226"/>
      <c r="AA198" s="161"/>
      <c r="AB198" s="161"/>
      <c r="AC198" s="215"/>
      <c r="AD198" s="216"/>
      <c r="AE198" s="216"/>
      <c r="AF198" s="216"/>
      <c r="AG198" s="216"/>
      <c r="AH198" s="216"/>
      <c r="AI198" s="216"/>
      <c r="AJ198" s="216"/>
      <c r="AK198" s="216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7"/>
      <c r="AV198" s="224"/>
      <c r="AW198" s="225"/>
      <c r="AX198" s="225"/>
      <c r="AY198" s="226"/>
      <c r="AZ198" s="165"/>
      <c r="BA198" s="437"/>
      <c r="BB198" s="437"/>
      <c r="BC198" s="160"/>
      <c r="BD198" s="233"/>
      <c r="BE198" s="234"/>
      <c r="BF198" s="234"/>
      <c r="BG198" s="234"/>
      <c r="BH198" s="234"/>
      <c r="BI198" s="234"/>
      <c r="BJ198" s="234"/>
      <c r="BK198" s="234"/>
      <c r="BL198" s="234"/>
      <c r="BM198" s="234"/>
      <c r="BN198" s="234"/>
      <c r="BO198" s="234"/>
      <c r="BP198" s="234"/>
      <c r="BQ198" s="234"/>
      <c r="BR198" s="234"/>
      <c r="BS198" s="234"/>
      <c r="BT198" s="234"/>
      <c r="BU198" s="234"/>
      <c r="BV198" s="234"/>
      <c r="BW198" s="234"/>
      <c r="BX198" s="234"/>
      <c r="BY198" s="234"/>
      <c r="BZ198" s="234"/>
      <c r="CA198" s="234"/>
      <c r="CB198" s="234"/>
      <c r="CC198" s="234"/>
      <c r="CD198" s="234"/>
      <c r="CE198" s="234"/>
      <c r="CF198" s="234"/>
      <c r="CG198" s="234"/>
      <c r="CH198" s="234"/>
      <c r="CI198" s="234"/>
      <c r="CJ198" s="234"/>
      <c r="CK198" s="234"/>
      <c r="CL198" s="234"/>
      <c r="CM198" s="234"/>
      <c r="CN198" s="234"/>
      <c r="CO198" s="234"/>
      <c r="CP198" s="235"/>
      <c r="CQ198" s="224"/>
      <c r="CR198" s="225"/>
      <c r="CS198" s="226"/>
      <c r="CT198" s="16"/>
      <c r="CU198" s="189"/>
      <c r="CV198" s="189"/>
      <c r="CW198" s="110"/>
      <c r="CX198" s="161"/>
      <c r="CY198" s="243"/>
      <c r="CZ198" s="244"/>
      <c r="DA198" s="244"/>
      <c r="DB198" s="244"/>
      <c r="DC198" s="244"/>
      <c r="DD198" s="244"/>
      <c r="DE198" s="244"/>
      <c r="DF198" s="244"/>
      <c r="DG198" s="244"/>
      <c r="DH198" s="244"/>
      <c r="DI198" s="244"/>
      <c r="DJ198" s="244"/>
      <c r="DK198" s="244"/>
      <c r="DL198" s="244"/>
      <c r="DM198" s="244"/>
      <c r="DN198" s="244"/>
      <c r="DO198" s="244"/>
      <c r="DP198" s="244"/>
      <c r="DQ198" s="244"/>
      <c r="DR198" s="244"/>
      <c r="DS198" s="244"/>
      <c r="DT198" s="244"/>
      <c r="DU198" s="244"/>
      <c r="DV198" s="244"/>
      <c r="DW198" s="244"/>
      <c r="DX198" s="245"/>
      <c r="DY198" s="78"/>
      <c r="DZ198" s="252"/>
      <c r="EA198" s="253"/>
      <c r="EB198" s="254"/>
      <c r="EC198" s="252"/>
      <c r="ED198" s="253"/>
      <c r="EE198" s="254"/>
      <c r="EF198" s="99"/>
      <c r="EG198" s="252"/>
      <c r="EH198" s="253"/>
      <c r="EI198" s="254"/>
      <c r="EJ198" s="252"/>
      <c r="EK198" s="253"/>
      <c r="EL198" s="254"/>
      <c r="EM198" s="71"/>
      <c r="EN198" s="100"/>
      <c r="EO198" s="515"/>
      <c r="EP198" s="515"/>
      <c r="EQ198" s="206"/>
      <c r="ER198" s="207"/>
      <c r="ES198" s="207"/>
      <c r="ET198" s="207"/>
      <c r="EU198" s="207"/>
      <c r="EV198" s="207"/>
      <c r="EW198" s="207"/>
      <c r="EX198" s="207"/>
      <c r="EY198" s="207"/>
      <c r="EZ198" s="207"/>
      <c r="FA198" s="207"/>
      <c r="FB198" s="207"/>
      <c r="FC198" s="207"/>
      <c r="FD198" s="207"/>
      <c r="FE198" s="207"/>
      <c r="FF198" s="207"/>
      <c r="FG198" s="207"/>
      <c r="FH198" s="207"/>
      <c r="FI198" s="207"/>
      <c r="FJ198" s="207"/>
      <c r="FK198" s="207"/>
      <c r="FL198" s="208"/>
      <c r="FM198" s="206"/>
      <c r="FN198" s="207"/>
      <c r="FO198" s="207"/>
      <c r="FP198" s="207"/>
      <c r="FQ198" s="207"/>
      <c r="FR198" s="207"/>
      <c r="FS198" s="207"/>
      <c r="FT198" s="207"/>
      <c r="FU198" s="207"/>
      <c r="FV198" s="207"/>
      <c r="FW198" s="207"/>
      <c r="FX198" s="207"/>
      <c r="FY198" s="207"/>
      <c r="FZ198" s="207"/>
      <c r="GA198" s="207"/>
      <c r="GB198" s="207"/>
      <c r="GC198" s="208"/>
      <c r="GD198" s="206"/>
      <c r="GE198" s="207"/>
      <c r="GF198" s="207"/>
      <c r="GG198" s="207"/>
      <c r="GH198" s="207"/>
      <c r="GI198" s="207"/>
      <c r="GJ198" s="207"/>
      <c r="GK198" s="207"/>
      <c r="GL198" s="207"/>
      <c r="GM198" s="207"/>
      <c r="GN198" s="207"/>
      <c r="GO198" s="207"/>
      <c r="GP198" s="207"/>
      <c r="GQ198" s="207"/>
      <c r="GR198" s="207"/>
      <c r="GS198" s="207"/>
      <c r="GT198" s="207"/>
      <c r="GU198" s="207"/>
      <c r="GV198" s="208"/>
      <c r="GW198" s="189"/>
      <c r="GX198" s="519"/>
      <c r="GY198" s="45"/>
    </row>
    <row r="199" spans="1:212" ht="2.4" customHeight="1" x14ac:dyDescent="0.2">
      <c r="A199" s="239"/>
      <c r="B199" s="239"/>
      <c r="C199" s="239"/>
      <c r="D199" s="497"/>
      <c r="E199" s="186"/>
      <c r="F199" s="160"/>
      <c r="G199" s="215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7"/>
      <c r="W199" s="224"/>
      <c r="X199" s="225"/>
      <c r="Y199" s="225"/>
      <c r="Z199" s="226"/>
      <c r="AA199" s="161"/>
      <c r="AB199" s="161"/>
      <c r="AC199" s="215"/>
      <c r="AD199" s="216"/>
      <c r="AE199" s="216"/>
      <c r="AF199" s="216"/>
      <c r="AG199" s="216"/>
      <c r="AH199" s="216"/>
      <c r="AI199" s="216"/>
      <c r="AJ199" s="216"/>
      <c r="AK199" s="216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7"/>
      <c r="AV199" s="224"/>
      <c r="AW199" s="225"/>
      <c r="AX199" s="225"/>
      <c r="AY199" s="226"/>
      <c r="AZ199" s="165"/>
      <c r="BA199" s="437"/>
      <c r="BB199" s="437"/>
      <c r="BC199" s="160"/>
      <c r="BD199" s="233"/>
      <c r="BE199" s="234"/>
      <c r="BF199" s="234"/>
      <c r="BG199" s="234"/>
      <c r="BH199" s="234"/>
      <c r="BI199" s="234"/>
      <c r="BJ199" s="234"/>
      <c r="BK199" s="234"/>
      <c r="BL199" s="234"/>
      <c r="BM199" s="234"/>
      <c r="BN199" s="234"/>
      <c r="BO199" s="234"/>
      <c r="BP199" s="234"/>
      <c r="BQ199" s="234"/>
      <c r="BR199" s="234"/>
      <c r="BS199" s="234"/>
      <c r="BT199" s="234"/>
      <c r="BU199" s="234"/>
      <c r="BV199" s="234"/>
      <c r="BW199" s="234"/>
      <c r="BX199" s="234"/>
      <c r="BY199" s="234"/>
      <c r="BZ199" s="234"/>
      <c r="CA199" s="234"/>
      <c r="CB199" s="234"/>
      <c r="CC199" s="234"/>
      <c r="CD199" s="234"/>
      <c r="CE199" s="234"/>
      <c r="CF199" s="234"/>
      <c r="CG199" s="234"/>
      <c r="CH199" s="234"/>
      <c r="CI199" s="234"/>
      <c r="CJ199" s="234"/>
      <c r="CK199" s="234"/>
      <c r="CL199" s="234"/>
      <c r="CM199" s="234"/>
      <c r="CN199" s="234"/>
      <c r="CO199" s="234"/>
      <c r="CP199" s="235"/>
      <c r="CQ199" s="224"/>
      <c r="CR199" s="225"/>
      <c r="CS199" s="226"/>
      <c r="CT199" s="16"/>
      <c r="CU199" s="189"/>
      <c r="CV199" s="189"/>
      <c r="CW199" s="110"/>
      <c r="CX199" s="161"/>
      <c r="CY199" s="243"/>
      <c r="CZ199" s="244"/>
      <c r="DA199" s="244"/>
      <c r="DB199" s="244"/>
      <c r="DC199" s="244"/>
      <c r="DD199" s="244"/>
      <c r="DE199" s="244"/>
      <c r="DF199" s="244"/>
      <c r="DG199" s="244"/>
      <c r="DH199" s="244"/>
      <c r="DI199" s="244"/>
      <c r="DJ199" s="244"/>
      <c r="DK199" s="244"/>
      <c r="DL199" s="244"/>
      <c r="DM199" s="244"/>
      <c r="DN199" s="244"/>
      <c r="DO199" s="244"/>
      <c r="DP199" s="244"/>
      <c r="DQ199" s="244"/>
      <c r="DR199" s="244"/>
      <c r="DS199" s="244"/>
      <c r="DT199" s="244"/>
      <c r="DU199" s="244"/>
      <c r="DV199" s="244"/>
      <c r="DW199" s="244"/>
      <c r="DX199" s="245"/>
      <c r="DY199" s="78"/>
      <c r="DZ199" s="252"/>
      <c r="EA199" s="253"/>
      <c r="EB199" s="254"/>
      <c r="EC199" s="252"/>
      <c r="ED199" s="253"/>
      <c r="EE199" s="254"/>
      <c r="EF199" s="99"/>
      <c r="EG199" s="252"/>
      <c r="EH199" s="253"/>
      <c r="EI199" s="254"/>
      <c r="EJ199" s="252"/>
      <c r="EK199" s="253"/>
      <c r="EL199" s="254"/>
      <c r="EM199" s="71"/>
      <c r="EN199" s="100"/>
      <c r="EO199" s="515"/>
      <c r="EP199" s="515"/>
      <c r="EQ199" s="206"/>
      <c r="ER199" s="207"/>
      <c r="ES199" s="207"/>
      <c r="ET199" s="207"/>
      <c r="EU199" s="207"/>
      <c r="EV199" s="207"/>
      <c r="EW199" s="207"/>
      <c r="EX199" s="207"/>
      <c r="EY199" s="207"/>
      <c r="EZ199" s="207"/>
      <c r="FA199" s="207"/>
      <c r="FB199" s="207"/>
      <c r="FC199" s="207"/>
      <c r="FD199" s="207"/>
      <c r="FE199" s="207"/>
      <c r="FF199" s="207"/>
      <c r="FG199" s="207"/>
      <c r="FH199" s="207"/>
      <c r="FI199" s="207"/>
      <c r="FJ199" s="207"/>
      <c r="FK199" s="207"/>
      <c r="FL199" s="208"/>
      <c r="FM199" s="206"/>
      <c r="FN199" s="207"/>
      <c r="FO199" s="207"/>
      <c r="FP199" s="207"/>
      <c r="FQ199" s="207"/>
      <c r="FR199" s="207"/>
      <c r="FS199" s="207"/>
      <c r="FT199" s="207"/>
      <c r="FU199" s="207"/>
      <c r="FV199" s="207"/>
      <c r="FW199" s="207"/>
      <c r="FX199" s="207"/>
      <c r="FY199" s="207"/>
      <c r="FZ199" s="207"/>
      <c r="GA199" s="207"/>
      <c r="GB199" s="207"/>
      <c r="GC199" s="208"/>
      <c r="GD199" s="206"/>
      <c r="GE199" s="207"/>
      <c r="GF199" s="207"/>
      <c r="GG199" s="207"/>
      <c r="GH199" s="207"/>
      <c r="GI199" s="207"/>
      <c r="GJ199" s="207"/>
      <c r="GK199" s="207"/>
      <c r="GL199" s="207"/>
      <c r="GM199" s="207"/>
      <c r="GN199" s="207"/>
      <c r="GO199" s="207"/>
      <c r="GP199" s="207"/>
      <c r="GQ199" s="207"/>
      <c r="GR199" s="207"/>
      <c r="GS199" s="207"/>
      <c r="GT199" s="207"/>
      <c r="GU199" s="207"/>
      <c r="GV199" s="208"/>
      <c r="GW199" s="189"/>
      <c r="GX199" s="519"/>
      <c r="GY199" s="45"/>
    </row>
    <row r="200" spans="1:212" ht="2.4" customHeight="1" x14ac:dyDescent="0.2">
      <c r="A200" s="239"/>
      <c r="B200" s="239"/>
      <c r="C200" s="239"/>
      <c r="D200" s="497"/>
      <c r="E200" s="186"/>
      <c r="F200" s="160"/>
      <c r="G200" s="218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20"/>
      <c r="W200" s="227"/>
      <c r="X200" s="228"/>
      <c r="Y200" s="228"/>
      <c r="Z200" s="229"/>
      <c r="AA200" s="161"/>
      <c r="AB200" s="161"/>
      <c r="AC200" s="218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9"/>
      <c r="AT200" s="219"/>
      <c r="AU200" s="220"/>
      <c r="AV200" s="227"/>
      <c r="AW200" s="228"/>
      <c r="AX200" s="228"/>
      <c r="AY200" s="229"/>
      <c r="AZ200" s="165"/>
      <c r="BA200" s="437"/>
      <c r="BB200" s="437"/>
      <c r="BC200" s="160"/>
      <c r="BD200" s="236"/>
      <c r="BE200" s="237"/>
      <c r="BF200" s="237"/>
      <c r="BG200" s="237"/>
      <c r="BH200" s="237"/>
      <c r="BI200" s="237"/>
      <c r="BJ200" s="237"/>
      <c r="BK200" s="237"/>
      <c r="BL200" s="237"/>
      <c r="BM200" s="237"/>
      <c r="BN200" s="237"/>
      <c r="BO200" s="237"/>
      <c r="BP200" s="237"/>
      <c r="BQ200" s="237"/>
      <c r="BR200" s="237"/>
      <c r="BS200" s="237"/>
      <c r="BT200" s="237"/>
      <c r="BU200" s="237"/>
      <c r="BV200" s="237"/>
      <c r="BW200" s="237"/>
      <c r="BX200" s="237"/>
      <c r="BY200" s="237"/>
      <c r="BZ200" s="237"/>
      <c r="CA200" s="237"/>
      <c r="CB200" s="237"/>
      <c r="CC200" s="237"/>
      <c r="CD200" s="237"/>
      <c r="CE200" s="237"/>
      <c r="CF200" s="237"/>
      <c r="CG200" s="237"/>
      <c r="CH200" s="237"/>
      <c r="CI200" s="237"/>
      <c r="CJ200" s="237"/>
      <c r="CK200" s="237"/>
      <c r="CL200" s="237"/>
      <c r="CM200" s="237"/>
      <c r="CN200" s="237"/>
      <c r="CO200" s="237"/>
      <c r="CP200" s="238"/>
      <c r="CQ200" s="227"/>
      <c r="CR200" s="228"/>
      <c r="CS200" s="229"/>
      <c r="CT200" s="16"/>
      <c r="CU200" s="189"/>
      <c r="CV200" s="189"/>
      <c r="CW200" s="110"/>
      <c r="CX200" s="161"/>
      <c r="CY200" s="243"/>
      <c r="CZ200" s="244"/>
      <c r="DA200" s="244"/>
      <c r="DB200" s="244"/>
      <c r="DC200" s="244"/>
      <c r="DD200" s="244"/>
      <c r="DE200" s="244"/>
      <c r="DF200" s="244"/>
      <c r="DG200" s="244"/>
      <c r="DH200" s="244"/>
      <c r="DI200" s="244"/>
      <c r="DJ200" s="244"/>
      <c r="DK200" s="244"/>
      <c r="DL200" s="244"/>
      <c r="DM200" s="244"/>
      <c r="DN200" s="244"/>
      <c r="DO200" s="244"/>
      <c r="DP200" s="244"/>
      <c r="DQ200" s="244"/>
      <c r="DR200" s="244"/>
      <c r="DS200" s="244"/>
      <c r="DT200" s="244"/>
      <c r="DU200" s="244"/>
      <c r="DV200" s="244"/>
      <c r="DW200" s="244"/>
      <c r="DX200" s="245"/>
      <c r="DY200" s="78"/>
      <c r="DZ200" s="252"/>
      <c r="EA200" s="253"/>
      <c r="EB200" s="254"/>
      <c r="EC200" s="252"/>
      <c r="ED200" s="253"/>
      <c r="EE200" s="254"/>
      <c r="EF200" s="99"/>
      <c r="EG200" s="252"/>
      <c r="EH200" s="253"/>
      <c r="EI200" s="254"/>
      <c r="EJ200" s="252"/>
      <c r="EK200" s="253"/>
      <c r="EL200" s="254"/>
      <c r="EM200" s="71"/>
      <c r="EN200" s="100"/>
      <c r="EO200" s="515"/>
      <c r="EP200" s="515"/>
      <c r="EQ200" s="206"/>
      <c r="ER200" s="207"/>
      <c r="ES200" s="207"/>
      <c r="ET200" s="207"/>
      <c r="EU200" s="207"/>
      <c r="EV200" s="207"/>
      <c r="EW200" s="207"/>
      <c r="EX200" s="207"/>
      <c r="EY200" s="207"/>
      <c r="EZ200" s="207"/>
      <c r="FA200" s="207"/>
      <c r="FB200" s="207"/>
      <c r="FC200" s="207"/>
      <c r="FD200" s="207"/>
      <c r="FE200" s="207"/>
      <c r="FF200" s="207"/>
      <c r="FG200" s="207"/>
      <c r="FH200" s="207"/>
      <c r="FI200" s="207"/>
      <c r="FJ200" s="207"/>
      <c r="FK200" s="207"/>
      <c r="FL200" s="208"/>
      <c r="FM200" s="206"/>
      <c r="FN200" s="207"/>
      <c r="FO200" s="207"/>
      <c r="FP200" s="207"/>
      <c r="FQ200" s="207"/>
      <c r="FR200" s="207"/>
      <c r="FS200" s="207"/>
      <c r="FT200" s="207"/>
      <c r="FU200" s="207"/>
      <c r="FV200" s="207"/>
      <c r="FW200" s="207"/>
      <c r="FX200" s="207"/>
      <c r="FY200" s="207"/>
      <c r="FZ200" s="207"/>
      <c r="GA200" s="207"/>
      <c r="GB200" s="207"/>
      <c r="GC200" s="208"/>
      <c r="GD200" s="206"/>
      <c r="GE200" s="207"/>
      <c r="GF200" s="207"/>
      <c r="GG200" s="207"/>
      <c r="GH200" s="207"/>
      <c r="GI200" s="207"/>
      <c r="GJ200" s="207"/>
      <c r="GK200" s="207"/>
      <c r="GL200" s="207"/>
      <c r="GM200" s="207"/>
      <c r="GN200" s="207"/>
      <c r="GO200" s="207"/>
      <c r="GP200" s="207"/>
      <c r="GQ200" s="207"/>
      <c r="GR200" s="207"/>
      <c r="GS200" s="207"/>
      <c r="GT200" s="207"/>
      <c r="GU200" s="207"/>
      <c r="GV200" s="208"/>
      <c r="GW200" s="189"/>
      <c r="GX200" s="519"/>
      <c r="GY200" s="45"/>
    </row>
    <row r="201" spans="1:212" ht="2.4" customHeight="1" x14ac:dyDescent="0.2">
      <c r="A201" s="239"/>
      <c r="B201" s="239"/>
      <c r="C201" s="239"/>
      <c r="D201" s="497"/>
      <c r="E201" s="186"/>
      <c r="F201" s="160"/>
      <c r="G201" s="212" t="s">
        <v>260</v>
      </c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4"/>
      <c r="W201" s="221"/>
      <c r="X201" s="222"/>
      <c r="Y201" s="222"/>
      <c r="Z201" s="223"/>
      <c r="AA201" s="161"/>
      <c r="AB201" s="161"/>
      <c r="AC201" s="212" t="s">
        <v>55</v>
      </c>
      <c r="AD201" s="213"/>
      <c r="AE201" s="213"/>
      <c r="AF201" s="213"/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4"/>
      <c r="AV201" s="221"/>
      <c r="AW201" s="222"/>
      <c r="AX201" s="222"/>
      <c r="AY201" s="223"/>
      <c r="AZ201" s="165"/>
      <c r="BA201" s="437"/>
      <c r="BB201" s="437"/>
      <c r="BC201" s="160"/>
      <c r="BD201" s="230" t="s">
        <v>261</v>
      </c>
      <c r="BE201" s="231"/>
      <c r="BF201" s="231"/>
      <c r="BG201" s="231"/>
      <c r="BH201" s="231"/>
      <c r="BI201" s="231"/>
      <c r="BJ201" s="231"/>
      <c r="BK201" s="231"/>
      <c r="BL201" s="231"/>
      <c r="BM201" s="231"/>
      <c r="BN201" s="231"/>
      <c r="BO201" s="231"/>
      <c r="BP201" s="231"/>
      <c r="BQ201" s="231"/>
      <c r="BR201" s="231"/>
      <c r="BS201" s="231"/>
      <c r="BT201" s="231"/>
      <c r="BU201" s="231"/>
      <c r="BV201" s="231"/>
      <c r="BW201" s="231"/>
      <c r="BX201" s="231"/>
      <c r="BY201" s="231"/>
      <c r="BZ201" s="231"/>
      <c r="CA201" s="231"/>
      <c r="CB201" s="231"/>
      <c r="CC201" s="231"/>
      <c r="CD201" s="231"/>
      <c r="CE201" s="231"/>
      <c r="CF201" s="231"/>
      <c r="CG201" s="231"/>
      <c r="CH201" s="231"/>
      <c r="CI201" s="231"/>
      <c r="CJ201" s="231"/>
      <c r="CK201" s="231"/>
      <c r="CL201" s="231"/>
      <c r="CM201" s="231"/>
      <c r="CN201" s="231"/>
      <c r="CO201" s="231"/>
      <c r="CP201" s="232"/>
      <c r="CQ201" s="221"/>
      <c r="CR201" s="222"/>
      <c r="CS201" s="223"/>
      <c r="CT201" s="16"/>
      <c r="CU201" s="189"/>
      <c r="CV201" s="189"/>
      <c r="CW201" s="110"/>
      <c r="CX201" s="161"/>
      <c r="CY201" s="243"/>
      <c r="CZ201" s="244"/>
      <c r="DA201" s="244"/>
      <c r="DB201" s="244"/>
      <c r="DC201" s="244"/>
      <c r="DD201" s="244"/>
      <c r="DE201" s="244"/>
      <c r="DF201" s="244"/>
      <c r="DG201" s="244"/>
      <c r="DH201" s="244"/>
      <c r="DI201" s="244"/>
      <c r="DJ201" s="244"/>
      <c r="DK201" s="244"/>
      <c r="DL201" s="244"/>
      <c r="DM201" s="244"/>
      <c r="DN201" s="244"/>
      <c r="DO201" s="244"/>
      <c r="DP201" s="244"/>
      <c r="DQ201" s="244"/>
      <c r="DR201" s="244"/>
      <c r="DS201" s="244"/>
      <c r="DT201" s="244"/>
      <c r="DU201" s="244"/>
      <c r="DV201" s="244"/>
      <c r="DW201" s="244"/>
      <c r="DX201" s="245"/>
      <c r="DY201" s="78"/>
      <c r="DZ201" s="252"/>
      <c r="EA201" s="253"/>
      <c r="EB201" s="254"/>
      <c r="EC201" s="252"/>
      <c r="ED201" s="253"/>
      <c r="EE201" s="254"/>
      <c r="EF201" s="99"/>
      <c r="EG201" s="252"/>
      <c r="EH201" s="253"/>
      <c r="EI201" s="254"/>
      <c r="EJ201" s="252"/>
      <c r="EK201" s="253"/>
      <c r="EL201" s="254"/>
      <c r="EM201" s="71"/>
      <c r="EN201" s="100"/>
      <c r="EO201" s="515"/>
      <c r="EP201" s="515"/>
      <c r="EQ201" s="206"/>
      <c r="ER201" s="207"/>
      <c r="ES201" s="207"/>
      <c r="ET201" s="207"/>
      <c r="EU201" s="207"/>
      <c r="EV201" s="207"/>
      <c r="EW201" s="207"/>
      <c r="EX201" s="207"/>
      <c r="EY201" s="207"/>
      <c r="EZ201" s="207"/>
      <c r="FA201" s="207"/>
      <c r="FB201" s="207"/>
      <c r="FC201" s="207"/>
      <c r="FD201" s="207"/>
      <c r="FE201" s="207"/>
      <c r="FF201" s="207"/>
      <c r="FG201" s="207"/>
      <c r="FH201" s="207"/>
      <c r="FI201" s="207"/>
      <c r="FJ201" s="207"/>
      <c r="FK201" s="207"/>
      <c r="FL201" s="208"/>
      <c r="FM201" s="206"/>
      <c r="FN201" s="207"/>
      <c r="FO201" s="207"/>
      <c r="FP201" s="207"/>
      <c r="FQ201" s="207"/>
      <c r="FR201" s="207"/>
      <c r="FS201" s="207"/>
      <c r="FT201" s="207"/>
      <c r="FU201" s="207"/>
      <c r="FV201" s="207"/>
      <c r="FW201" s="207"/>
      <c r="FX201" s="207"/>
      <c r="FY201" s="207"/>
      <c r="FZ201" s="207"/>
      <c r="GA201" s="207"/>
      <c r="GB201" s="207"/>
      <c r="GC201" s="208"/>
      <c r="GD201" s="206"/>
      <c r="GE201" s="207"/>
      <c r="GF201" s="207"/>
      <c r="GG201" s="207"/>
      <c r="GH201" s="207"/>
      <c r="GI201" s="207"/>
      <c r="GJ201" s="207"/>
      <c r="GK201" s="207"/>
      <c r="GL201" s="207"/>
      <c r="GM201" s="207"/>
      <c r="GN201" s="207"/>
      <c r="GO201" s="207"/>
      <c r="GP201" s="207"/>
      <c r="GQ201" s="207"/>
      <c r="GR201" s="207"/>
      <c r="GS201" s="207"/>
      <c r="GT201" s="207"/>
      <c r="GU201" s="207"/>
      <c r="GV201" s="208"/>
      <c r="GW201" s="189"/>
      <c r="GX201" s="519"/>
      <c r="GY201" s="45"/>
    </row>
    <row r="202" spans="1:212" ht="2.4" customHeight="1" x14ac:dyDescent="0.2">
      <c r="A202" s="239"/>
      <c r="B202" s="239"/>
      <c r="C202" s="239"/>
      <c r="D202" s="497"/>
      <c r="E202" s="186"/>
      <c r="F202" s="160"/>
      <c r="G202" s="215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7"/>
      <c r="W202" s="224"/>
      <c r="X202" s="225"/>
      <c r="Y202" s="225"/>
      <c r="Z202" s="226"/>
      <c r="AA202" s="161"/>
      <c r="AB202" s="161"/>
      <c r="AC202" s="215"/>
      <c r="AD202" s="216"/>
      <c r="AE202" s="216"/>
      <c r="AF202" s="216"/>
      <c r="AG202" s="216"/>
      <c r="AH202" s="216"/>
      <c r="AI202" s="216"/>
      <c r="AJ202" s="216"/>
      <c r="AK202" s="216"/>
      <c r="AL202" s="216"/>
      <c r="AM202" s="216"/>
      <c r="AN202" s="216"/>
      <c r="AO202" s="216"/>
      <c r="AP202" s="216"/>
      <c r="AQ202" s="216"/>
      <c r="AR202" s="216"/>
      <c r="AS202" s="216"/>
      <c r="AT202" s="216"/>
      <c r="AU202" s="217"/>
      <c r="AV202" s="224"/>
      <c r="AW202" s="225"/>
      <c r="AX202" s="225"/>
      <c r="AY202" s="226"/>
      <c r="AZ202" s="165"/>
      <c r="BA202" s="437"/>
      <c r="BB202" s="437"/>
      <c r="BC202" s="160"/>
      <c r="BD202" s="233"/>
      <c r="BE202" s="234"/>
      <c r="BF202" s="234"/>
      <c r="BG202" s="234"/>
      <c r="BH202" s="234"/>
      <c r="BI202" s="234"/>
      <c r="BJ202" s="234"/>
      <c r="BK202" s="234"/>
      <c r="BL202" s="234"/>
      <c r="BM202" s="234"/>
      <c r="BN202" s="234"/>
      <c r="BO202" s="234"/>
      <c r="BP202" s="234"/>
      <c r="BQ202" s="234"/>
      <c r="BR202" s="234"/>
      <c r="BS202" s="234"/>
      <c r="BT202" s="234"/>
      <c r="BU202" s="234"/>
      <c r="BV202" s="234"/>
      <c r="BW202" s="234"/>
      <c r="BX202" s="234"/>
      <c r="BY202" s="234"/>
      <c r="BZ202" s="234"/>
      <c r="CA202" s="234"/>
      <c r="CB202" s="234"/>
      <c r="CC202" s="234"/>
      <c r="CD202" s="234"/>
      <c r="CE202" s="234"/>
      <c r="CF202" s="234"/>
      <c r="CG202" s="234"/>
      <c r="CH202" s="234"/>
      <c r="CI202" s="234"/>
      <c r="CJ202" s="234"/>
      <c r="CK202" s="234"/>
      <c r="CL202" s="234"/>
      <c r="CM202" s="234"/>
      <c r="CN202" s="234"/>
      <c r="CO202" s="234"/>
      <c r="CP202" s="235"/>
      <c r="CQ202" s="224"/>
      <c r="CR202" s="225"/>
      <c r="CS202" s="226"/>
      <c r="CT202" s="16"/>
      <c r="CU202" s="189"/>
      <c r="CV202" s="189"/>
      <c r="CW202" s="110"/>
      <c r="CX202" s="161"/>
      <c r="CY202" s="243"/>
      <c r="CZ202" s="244"/>
      <c r="DA202" s="244"/>
      <c r="DB202" s="244"/>
      <c r="DC202" s="244"/>
      <c r="DD202" s="244"/>
      <c r="DE202" s="244"/>
      <c r="DF202" s="244"/>
      <c r="DG202" s="244"/>
      <c r="DH202" s="244"/>
      <c r="DI202" s="244"/>
      <c r="DJ202" s="244"/>
      <c r="DK202" s="244"/>
      <c r="DL202" s="244"/>
      <c r="DM202" s="244"/>
      <c r="DN202" s="244"/>
      <c r="DO202" s="244"/>
      <c r="DP202" s="244"/>
      <c r="DQ202" s="244"/>
      <c r="DR202" s="244"/>
      <c r="DS202" s="244"/>
      <c r="DT202" s="244"/>
      <c r="DU202" s="244"/>
      <c r="DV202" s="244"/>
      <c r="DW202" s="244"/>
      <c r="DX202" s="245"/>
      <c r="DY202" s="78"/>
      <c r="DZ202" s="252"/>
      <c r="EA202" s="253"/>
      <c r="EB202" s="254"/>
      <c r="EC202" s="252"/>
      <c r="ED202" s="253"/>
      <c r="EE202" s="254"/>
      <c r="EF202" s="99"/>
      <c r="EG202" s="252"/>
      <c r="EH202" s="253"/>
      <c r="EI202" s="254"/>
      <c r="EJ202" s="252"/>
      <c r="EK202" s="253"/>
      <c r="EL202" s="254"/>
      <c r="EM202" s="71"/>
      <c r="EN202" s="100"/>
      <c r="EO202" s="515"/>
      <c r="EP202" s="515"/>
      <c r="EQ202" s="206"/>
      <c r="ER202" s="207"/>
      <c r="ES202" s="207"/>
      <c r="ET202" s="207"/>
      <c r="EU202" s="207"/>
      <c r="EV202" s="207"/>
      <c r="EW202" s="207"/>
      <c r="EX202" s="207"/>
      <c r="EY202" s="207"/>
      <c r="EZ202" s="207"/>
      <c r="FA202" s="207"/>
      <c r="FB202" s="207"/>
      <c r="FC202" s="207"/>
      <c r="FD202" s="207"/>
      <c r="FE202" s="207"/>
      <c r="FF202" s="207"/>
      <c r="FG202" s="207"/>
      <c r="FH202" s="207"/>
      <c r="FI202" s="207"/>
      <c r="FJ202" s="207"/>
      <c r="FK202" s="207"/>
      <c r="FL202" s="208"/>
      <c r="FM202" s="206"/>
      <c r="FN202" s="207"/>
      <c r="FO202" s="207"/>
      <c r="FP202" s="207"/>
      <c r="FQ202" s="207"/>
      <c r="FR202" s="207"/>
      <c r="FS202" s="207"/>
      <c r="FT202" s="207"/>
      <c r="FU202" s="207"/>
      <c r="FV202" s="207"/>
      <c r="FW202" s="207"/>
      <c r="FX202" s="207"/>
      <c r="FY202" s="207"/>
      <c r="FZ202" s="207"/>
      <c r="GA202" s="207"/>
      <c r="GB202" s="207"/>
      <c r="GC202" s="208"/>
      <c r="GD202" s="206"/>
      <c r="GE202" s="207"/>
      <c r="GF202" s="207"/>
      <c r="GG202" s="207"/>
      <c r="GH202" s="207"/>
      <c r="GI202" s="207"/>
      <c r="GJ202" s="207"/>
      <c r="GK202" s="207"/>
      <c r="GL202" s="207"/>
      <c r="GM202" s="207"/>
      <c r="GN202" s="207"/>
      <c r="GO202" s="207"/>
      <c r="GP202" s="207"/>
      <c r="GQ202" s="207"/>
      <c r="GR202" s="207"/>
      <c r="GS202" s="207"/>
      <c r="GT202" s="207"/>
      <c r="GU202" s="207"/>
      <c r="GV202" s="208"/>
      <c r="GW202" s="189"/>
      <c r="GX202" s="519"/>
      <c r="GY202" s="45"/>
    </row>
    <row r="203" spans="1:212" ht="2.4" customHeight="1" x14ac:dyDescent="0.2">
      <c r="D203" s="497"/>
      <c r="E203" s="186"/>
      <c r="F203" s="160"/>
      <c r="G203" s="215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7"/>
      <c r="W203" s="224"/>
      <c r="X203" s="225"/>
      <c r="Y203" s="225"/>
      <c r="Z203" s="226"/>
      <c r="AA203" s="161"/>
      <c r="AB203" s="161"/>
      <c r="AC203" s="215"/>
      <c r="AD203" s="216"/>
      <c r="AE203" s="216"/>
      <c r="AF203" s="216"/>
      <c r="AG203" s="216"/>
      <c r="AH203" s="216"/>
      <c r="AI203" s="216"/>
      <c r="AJ203" s="216"/>
      <c r="AK203" s="216"/>
      <c r="AL203" s="216"/>
      <c r="AM203" s="216"/>
      <c r="AN203" s="216"/>
      <c r="AO203" s="216"/>
      <c r="AP203" s="216"/>
      <c r="AQ203" s="216"/>
      <c r="AR203" s="216"/>
      <c r="AS203" s="216"/>
      <c r="AT203" s="216"/>
      <c r="AU203" s="217"/>
      <c r="AV203" s="224"/>
      <c r="AW203" s="225"/>
      <c r="AX203" s="225"/>
      <c r="AY203" s="226"/>
      <c r="AZ203" s="165"/>
      <c r="BA203" s="437"/>
      <c r="BB203" s="437"/>
      <c r="BC203" s="160"/>
      <c r="BD203" s="233"/>
      <c r="BE203" s="234"/>
      <c r="BF203" s="234"/>
      <c r="BG203" s="234"/>
      <c r="BH203" s="234"/>
      <c r="BI203" s="234"/>
      <c r="BJ203" s="234"/>
      <c r="BK203" s="234"/>
      <c r="BL203" s="234"/>
      <c r="BM203" s="234"/>
      <c r="BN203" s="234"/>
      <c r="BO203" s="234"/>
      <c r="BP203" s="234"/>
      <c r="BQ203" s="234"/>
      <c r="BR203" s="234"/>
      <c r="BS203" s="234"/>
      <c r="BT203" s="234"/>
      <c r="BU203" s="234"/>
      <c r="BV203" s="234"/>
      <c r="BW203" s="234"/>
      <c r="BX203" s="234"/>
      <c r="BY203" s="234"/>
      <c r="BZ203" s="234"/>
      <c r="CA203" s="234"/>
      <c r="CB203" s="234"/>
      <c r="CC203" s="234"/>
      <c r="CD203" s="234"/>
      <c r="CE203" s="234"/>
      <c r="CF203" s="234"/>
      <c r="CG203" s="234"/>
      <c r="CH203" s="234"/>
      <c r="CI203" s="234"/>
      <c r="CJ203" s="234"/>
      <c r="CK203" s="234"/>
      <c r="CL203" s="234"/>
      <c r="CM203" s="234"/>
      <c r="CN203" s="234"/>
      <c r="CO203" s="234"/>
      <c r="CP203" s="235"/>
      <c r="CQ203" s="224"/>
      <c r="CR203" s="225"/>
      <c r="CS203" s="226"/>
      <c r="CT203" s="16"/>
      <c r="CU203" s="189"/>
      <c r="CV203" s="189"/>
      <c r="CW203" s="110"/>
      <c r="CX203" s="161"/>
      <c r="CY203" s="246"/>
      <c r="CZ203" s="247"/>
      <c r="DA203" s="247"/>
      <c r="DB203" s="247"/>
      <c r="DC203" s="247"/>
      <c r="DD203" s="247"/>
      <c r="DE203" s="247"/>
      <c r="DF203" s="247"/>
      <c r="DG203" s="247"/>
      <c r="DH203" s="247"/>
      <c r="DI203" s="247"/>
      <c r="DJ203" s="247"/>
      <c r="DK203" s="247"/>
      <c r="DL203" s="247"/>
      <c r="DM203" s="247"/>
      <c r="DN203" s="247"/>
      <c r="DO203" s="247"/>
      <c r="DP203" s="247"/>
      <c r="DQ203" s="247"/>
      <c r="DR203" s="247"/>
      <c r="DS203" s="247"/>
      <c r="DT203" s="247"/>
      <c r="DU203" s="247"/>
      <c r="DV203" s="247"/>
      <c r="DW203" s="247"/>
      <c r="DX203" s="248"/>
      <c r="DY203" s="78"/>
      <c r="DZ203" s="255"/>
      <c r="EA203" s="256"/>
      <c r="EB203" s="257"/>
      <c r="EC203" s="255"/>
      <c r="ED203" s="256"/>
      <c r="EE203" s="257"/>
      <c r="EF203" s="99"/>
      <c r="EG203" s="255"/>
      <c r="EH203" s="256"/>
      <c r="EI203" s="257"/>
      <c r="EJ203" s="255"/>
      <c r="EK203" s="256"/>
      <c r="EL203" s="257"/>
      <c r="EM203" s="71"/>
      <c r="EN203" s="100"/>
      <c r="EO203" s="515"/>
      <c r="EP203" s="515"/>
      <c r="EQ203" s="206"/>
      <c r="ER203" s="207"/>
      <c r="ES203" s="207"/>
      <c r="ET203" s="207"/>
      <c r="EU203" s="207"/>
      <c r="EV203" s="207"/>
      <c r="EW203" s="207"/>
      <c r="EX203" s="207"/>
      <c r="EY203" s="207"/>
      <c r="EZ203" s="207"/>
      <c r="FA203" s="207"/>
      <c r="FB203" s="207"/>
      <c r="FC203" s="207"/>
      <c r="FD203" s="207"/>
      <c r="FE203" s="207"/>
      <c r="FF203" s="207"/>
      <c r="FG203" s="207"/>
      <c r="FH203" s="207"/>
      <c r="FI203" s="207"/>
      <c r="FJ203" s="207"/>
      <c r="FK203" s="207"/>
      <c r="FL203" s="208"/>
      <c r="FM203" s="206"/>
      <c r="FN203" s="207"/>
      <c r="FO203" s="207"/>
      <c r="FP203" s="207"/>
      <c r="FQ203" s="207"/>
      <c r="FR203" s="207"/>
      <c r="FS203" s="207"/>
      <c r="FT203" s="207"/>
      <c r="FU203" s="207"/>
      <c r="FV203" s="207"/>
      <c r="FW203" s="207"/>
      <c r="FX203" s="207"/>
      <c r="FY203" s="207"/>
      <c r="FZ203" s="207"/>
      <c r="GA203" s="207"/>
      <c r="GB203" s="207"/>
      <c r="GC203" s="208"/>
      <c r="GD203" s="206"/>
      <c r="GE203" s="207"/>
      <c r="GF203" s="207"/>
      <c r="GG203" s="207"/>
      <c r="GH203" s="207"/>
      <c r="GI203" s="207"/>
      <c r="GJ203" s="207"/>
      <c r="GK203" s="207"/>
      <c r="GL203" s="207"/>
      <c r="GM203" s="207"/>
      <c r="GN203" s="207"/>
      <c r="GO203" s="207"/>
      <c r="GP203" s="207"/>
      <c r="GQ203" s="207"/>
      <c r="GR203" s="207"/>
      <c r="GS203" s="207"/>
      <c r="GT203" s="207"/>
      <c r="GU203" s="207"/>
      <c r="GV203" s="208"/>
      <c r="GW203" s="189"/>
      <c r="GX203" s="519"/>
      <c r="GY203" s="45"/>
    </row>
    <row r="204" spans="1:212" ht="2.4" customHeight="1" x14ac:dyDescent="0.2">
      <c r="D204" s="497"/>
      <c r="E204" s="186"/>
      <c r="F204" s="160"/>
      <c r="G204" s="215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7"/>
      <c r="W204" s="224"/>
      <c r="X204" s="225"/>
      <c r="Y204" s="225"/>
      <c r="Z204" s="226"/>
      <c r="AA204" s="161"/>
      <c r="AB204" s="161"/>
      <c r="AC204" s="215"/>
      <c r="AD204" s="216"/>
      <c r="AE204" s="216"/>
      <c r="AF204" s="216"/>
      <c r="AG204" s="216"/>
      <c r="AH204" s="216"/>
      <c r="AI204" s="216"/>
      <c r="AJ204" s="216"/>
      <c r="AK204" s="216"/>
      <c r="AL204" s="216"/>
      <c r="AM204" s="216"/>
      <c r="AN204" s="216"/>
      <c r="AO204" s="216"/>
      <c r="AP204" s="216"/>
      <c r="AQ204" s="216"/>
      <c r="AR204" s="216"/>
      <c r="AS204" s="216"/>
      <c r="AT204" s="216"/>
      <c r="AU204" s="217"/>
      <c r="AV204" s="224"/>
      <c r="AW204" s="225"/>
      <c r="AX204" s="225"/>
      <c r="AY204" s="226"/>
      <c r="AZ204" s="165"/>
      <c r="BA204" s="437"/>
      <c r="BB204" s="437"/>
      <c r="BC204" s="160"/>
      <c r="BD204" s="233"/>
      <c r="BE204" s="234"/>
      <c r="BF204" s="234"/>
      <c r="BG204" s="234"/>
      <c r="BH204" s="234"/>
      <c r="BI204" s="234"/>
      <c r="BJ204" s="234"/>
      <c r="BK204" s="234"/>
      <c r="BL204" s="234"/>
      <c r="BM204" s="234"/>
      <c r="BN204" s="234"/>
      <c r="BO204" s="234"/>
      <c r="BP204" s="234"/>
      <c r="BQ204" s="234"/>
      <c r="BR204" s="234"/>
      <c r="BS204" s="234"/>
      <c r="BT204" s="234"/>
      <c r="BU204" s="234"/>
      <c r="BV204" s="234"/>
      <c r="BW204" s="234"/>
      <c r="BX204" s="234"/>
      <c r="BY204" s="234"/>
      <c r="BZ204" s="234"/>
      <c r="CA204" s="234"/>
      <c r="CB204" s="234"/>
      <c r="CC204" s="234"/>
      <c r="CD204" s="234"/>
      <c r="CE204" s="234"/>
      <c r="CF204" s="234"/>
      <c r="CG204" s="234"/>
      <c r="CH204" s="234"/>
      <c r="CI204" s="234"/>
      <c r="CJ204" s="234"/>
      <c r="CK204" s="234"/>
      <c r="CL204" s="234"/>
      <c r="CM204" s="234"/>
      <c r="CN204" s="234"/>
      <c r="CO204" s="234"/>
      <c r="CP204" s="235"/>
      <c r="CQ204" s="224"/>
      <c r="CR204" s="225"/>
      <c r="CS204" s="226"/>
      <c r="CT204" s="16"/>
      <c r="CU204" s="189"/>
      <c r="CV204" s="189"/>
      <c r="CW204" s="110"/>
      <c r="CX204" s="99"/>
      <c r="CY204" s="99"/>
      <c r="CZ204" s="99"/>
      <c r="DA204" s="99"/>
      <c r="DB204" s="99"/>
      <c r="DC204" s="99"/>
      <c r="DD204" s="99"/>
      <c r="DE204" s="99"/>
      <c r="DF204" s="99"/>
      <c r="DG204" s="99"/>
      <c r="DH204" s="99"/>
      <c r="DI204" s="99"/>
      <c r="DJ204" s="99"/>
      <c r="DK204" s="99"/>
      <c r="DL204" s="99"/>
      <c r="DM204" s="99"/>
      <c r="DN204" s="99"/>
      <c r="DO204" s="99"/>
      <c r="DP204" s="99"/>
      <c r="DQ204" s="99"/>
      <c r="DR204" s="99"/>
      <c r="DS204" s="99"/>
      <c r="DT204" s="99"/>
      <c r="DU204" s="99"/>
      <c r="DV204" s="99"/>
      <c r="DW204" s="99"/>
      <c r="DX204" s="99"/>
      <c r="DY204" s="99"/>
      <c r="DZ204" s="99"/>
      <c r="EA204" s="99"/>
      <c r="EB204" s="99"/>
      <c r="EC204" s="99"/>
      <c r="ED204" s="99"/>
      <c r="EE204" s="99"/>
      <c r="EF204" s="99"/>
      <c r="EG204" s="99"/>
      <c r="EH204" s="99"/>
      <c r="EI204" s="99"/>
      <c r="EJ204" s="99"/>
      <c r="EK204" s="99"/>
      <c r="EL204" s="99"/>
      <c r="EM204" s="99"/>
      <c r="EN204" s="181"/>
      <c r="EO204" s="515"/>
      <c r="EP204" s="515"/>
      <c r="EQ204" s="206"/>
      <c r="ER204" s="207"/>
      <c r="ES204" s="207"/>
      <c r="ET204" s="207"/>
      <c r="EU204" s="207"/>
      <c r="EV204" s="207"/>
      <c r="EW204" s="207"/>
      <c r="EX204" s="207"/>
      <c r="EY204" s="207"/>
      <c r="EZ204" s="207"/>
      <c r="FA204" s="207"/>
      <c r="FB204" s="207"/>
      <c r="FC204" s="207"/>
      <c r="FD204" s="207"/>
      <c r="FE204" s="207"/>
      <c r="FF204" s="207"/>
      <c r="FG204" s="207"/>
      <c r="FH204" s="207"/>
      <c r="FI204" s="207"/>
      <c r="FJ204" s="207"/>
      <c r="FK204" s="207"/>
      <c r="FL204" s="208"/>
      <c r="FM204" s="206"/>
      <c r="FN204" s="207"/>
      <c r="FO204" s="207"/>
      <c r="FP204" s="207"/>
      <c r="FQ204" s="207"/>
      <c r="FR204" s="207"/>
      <c r="FS204" s="207"/>
      <c r="FT204" s="207"/>
      <c r="FU204" s="207"/>
      <c r="FV204" s="207"/>
      <c r="FW204" s="207"/>
      <c r="FX204" s="207"/>
      <c r="FY204" s="207"/>
      <c r="FZ204" s="207"/>
      <c r="GA204" s="207"/>
      <c r="GB204" s="207"/>
      <c r="GC204" s="208"/>
      <c r="GD204" s="206"/>
      <c r="GE204" s="207"/>
      <c r="GF204" s="207"/>
      <c r="GG204" s="207"/>
      <c r="GH204" s="207"/>
      <c r="GI204" s="207"/>
      <c r="GJ204" s="207"/>
      <c r="GK204" s="207"/>
      <c r="GL204" s="207"/>
      <c r="GM204" s="207"/>
      <c r="GN204" s="207"/>
      <c r="GO204" s="207"/>
      <c r="GP204" s="207"/>
      <c r="GQ204" s="207"/>
      <c r="GR204" s="207"/>
      <c r="GS204" s="207"/>
      <c r="GT204" s="207"/>
      <c r="GU204" s="207"/>
      <c r="GV204" s="208"/>
      <c r="GW204" s="189"/>
      <c r="GX204" s="519"/>
      <c r="GY204" s="45"/>
    </row>
    <row r="205" spans="1:212" ht="2.4" customHeight="1" x14ac:dyDescent="0.2">
      <c r="D205" s="497"/>
      <c r="E205" s="186"/>
      <c r="F205" s="160"/>
      <c r="G205" s="218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20"/>
      <c r="W205" s="227"/>
      <c r="X205" s="228"/>
      <c r="Y205" s="228"/>
      <c r="Z205" s="229"/>
      <c r="AA205" s="161"/>
      <c r="AB205" s="161"/>
      <c r="AC205" s="218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9"/>
      <c r="AS205" s="219"/>
      <c r="AT205" s="219"/>
      <c r="AU205" s="220"/>
      <c r="AV205" s="227"/>
      <c r="AW205" s="228"/>
      <c r="AX205" s="228"/>
      <c r="AY205" s="229"/>
      <c r="AZ205" s="165"/>
      <c r="BA205" s="437"/>
      <c r="BB205" s="437"/>
      <c r="BC205" s="160"/>
      <c r="BD205" s="236"/>
      <c r="BE205" s="237"/>
      <c r="BF205" s="237"/>
      <c r="BG205" s="237"/>
      <c r="BH205" s="237"/>
      <c r="BI205" s="237"/>
      <c r="BJ205" s="237"/>
      <c r="BK205" s="237"/>
      <c r="BL205" s="237"/>
      <c r="BM205" s="237"/>
      <c r="BN205" s="237"/>
      <c r="BO205" s="237"/>
      <c r="BP205" s="237"/>
      <c r="BQ205" s="237"/>
      <c r="BR205" s="237"/>
      <c r="BS205" s="237"/>
      <c r="BT205" s="237"/>
      <c r="BU205" s="237"/>
      <c r="BV205" s="237"/>
      <c r="BW205" s="237"/>
      <c r="BX205" s="237"/>
      <c r="BY205" s="237"/>
      <c r="BZ205" s="237"/>
      <c r="CA205" s="237"/>
      <c r="CB205" s="237"/>
      <c r="CC205" s="237"/>
      <c r="CD205" s="237"/>
      <c r="CE205" s="237"/>
      <c r="CF205" s="237"/>
      <c r="CG205" s="237"/>
      <c r="CH205" s="237"/>
      <c r="CI205" s="237"/>
      <c r="CJ205" s="237"/>
      <c r="CK205" s="237"/>
      <c r="CL205" s="237"/>
      <c r="CM205" s="237"/>
      <c r="CN205" s="237"/>
      <c r="CO205" s="237"/>
      <c r="CP205" s="238"/>
      <c r="CQ205" s="227"/>
      <c r="CR205" s="228"/>
      <c r="CS205" s="229"/>
      <c r="CT205" s="181"/>
      <c r="CU205" s="189"/>
      <c r="CV205" s="189"/>
      <c r="CW205" s="179"/>
      <c r="CX205" s="180"/>
      <c r="CY205" s="180"/>
      <c r="CZ205" s="180"/>
      <c r="DA205" s="180"/>
      <c r="DB205" s="180"/>
      <c r="DC205" s="180"/>
      <c r="DD205" s="180"/>
      <c r="DE205" s="180"/>
      <c r="DF205" s="180"/>
      <c r="DG205" s="180"/>
      <c r="DH205" s="180"/>
      <c r="DI205" s="180"/>
      <c r="DJ205" s="180"/>
      <c r="DK205" s="180"/>
      <c r="DL205" s="180"/>
      <c r="DM205" s="180"/>
      <c r="DN205" s="180"/>
      <c r="DO205" s="180"/>
      <c r="DP205" s="180"/>
      <c r="DQ205" s="180"/>
      <c r="DR205" s="180"/>
      <c r="DS205" s="180"/>
      <c r="DT205" s="180"/>
      <c r="DU205" s="180"/>
      <c r="DV205" s="180"/>
      <c r="DW205" s="180"/>
      <c r="DX205" s="180"/>
      <c r="DY205" s="180"/>
      <c r="DZ205" s="253"/>
      <c r="EA205" s="253"/>
      <c r="EB205" s="253"/>
      <c r="EC205" s="253"/>
      <c r="ED205" s="253"/>
      <c r="EE205" s="253"/>
      <c r="EF205" s="253"/>
      <c r="EG205" s="253"/>
      <c r="EH205" s="253"/>
      <c r="EI205" s="253"/>
      <c r="EJ205" s="253"/>
      <c r="EK205" s="253"/>
      <c r="EL205" s="253"/>
      <c r="EM205" s="180"/>
      <c r="EN205" s="181"/>
      <c r="EO205" s="515"/>
      <c r="EP205" s="515"/>
      <c r="EQ205" s="206"/>
      <c r="ER205" s="207"/>
      <c r="ES205" s="207"/>
      <c r="ET205" s="207"/>
      <c r="EU205" s="207"/>
      <c r="EV205" s="207"/>
      <c r="EW205" s="207"/>
      <c r="EX205" s="207"/>
      <c r="EY205" s="207"/>
      <c r="EZ205" s="207"/>
      <c r="FA205" s="207"/>
      <c r="FB205" s="207"/>
      <c r="FC205" s="207"/>
      <c r="FD205" s="207"/>
      <c r="FE205" s="207"/>
      <c r="FF205" s="207"/>
      <c r="FG205" s="207"/>
      <c r="FH205" s="207"/>
      <c r="FI205" s="207"/>
      <c r="FJ205" s="207"/>
      <c r="FK205" s="207"/>
      <c r="FL205" s="208"/>
      <c r="FM205" s="206"/>
      <c r="FN205" s="207"/>
      <c r="FO205" s="207"/>
      <c r="FP205" s="207"/>
      <c r="FQ205" s="207"/>
      <c r="FR205" s="207"/>
      <c r="FS205" s="207"/>
      <c r="FT205" s="207"/>
      <c r="FU205" s="207"/>
      <c r="FV205" s="207"/>
      <c r="FW205" s="207"/>
      <c r="FX205" s="207"/>
      <c r="FY205" s="207"/>
      <c r="FZ205" s="207"/>
      <c r="GA205" s="207"/>
      <c r="GB205" s="207"/>
      <c r="GC205" s="208"/>
      <c r="GD205" s="206"/>
      <c r="GE205" s="207"/>
      <c r="GF205" s="207"/>
      <c r="GG205" s="207"/>
      <c r="GH205" s="207"/>
      <c r="GI205" s="207"/>
      <c r="GJ205" s="207"/>
      <c r="GK205" s="207"/>
      <c r="GL205" s="207"/>
      <c r="GM205" s="207"/>
      <c r="GN205" s="207"/>
      <c r="GO205" s="207"/>
      <c r="GP205" s="207"/>
      <c r="GQ205" s="207"/>
      <c r="GR205" s="207"/>
      <c r="GS205" s="207"/>
      <c r="GT205" s="207"/>
      <c r="GU205" s="207"/>
      <c r="GV205" s="208"/>
      <c r="GW205" s="189"/>
      <c r="GX205" s="519"/>
      <c r="GY205" s="45"/>
    </row>
    <row r="206" spans="1:212" ht="2.4" customHeight="1" x14ac:dyDescent="0.2">
      <c r="D206" s="497"/>
      <c r="E206" s="186"/>
      <c r="F206" s="17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1"/>
      <c r="AT206" s="161"/>
      <c r="AU206" s="161"/>
      <c r="AV206" s="161"/>
      <c r="AW206" s="161"/>
      <c r="AX206" s="161"/>
      <c r="AY206" s="161"/>
      <c r="AZ206" s="165"/>
      <c r="BA206" s="437"/>
      <c r="BB206" s="437"/>
      <c r="BC206" s="179"/>
      <c r="BD206" s="180"/>
      <c r="BE206" s="180"/>
      <c r="BF206" s="180"/>
      <c r="BG206" s="180"/>
      <c r="BH206" s="180"/>
      <c r="BI206" s="180"/>
      <c r="BJ206" s="180"/>
      <c r="BK206" s="180"/>
      <c r="BL206" s="180"/>
      <c r="BM206" s="180"/>
      <c r="BN206" s="180"/>
      <c r="BO206" s="180"/>
      <c r="BP206" s="180"/>
      <c r="BQ206" s="180"/>
      <c r="BR206" s="180"/>
      <c r="BS206" s="180"/>
      <c r="BT206" s="180"/>
      <c r="BU206" s="180"/>
      <c r="BV206" s="180"/>
      <c r="BW206" s="180"/>
      <c r="BX206" s="180"/>
      <c r="BY206" s="180"/>
      <c r="BZ206" s="180"/>
      <c r="CA206" s="180"/>
      <c r="CB206" s="180"/>
      <c r="CC206" s="180"/>
      <c r="CD206" s="180"/>
      <c r="CE206" s="180"/>
      <c r="CF206" s="180"/>
      <c r="CG206" s="180"/>
      <c r="CH206" s="180"/>
      <c r="CI206" s="180"/>
      <c r="CJ206" s="180"/>
      <c r="CK206" s="180"/>
      <c r="CL206" s="180"/>
      <c r="CM206" s="180"/>
      <c r="CN206" s="180"/>
      <c r="CO206" s="180"/>
      <c r="CP206" s="180"/>
      <c r="CQ206" s="180"/>
      <c r="CR206" s="180"/>
      <c r="CS206" s="180"/>
      <c r="CT206" s="181"/>
      <c r="CU206" s="189"/>
      <c r="CV206" s="189"/>
      <c r="CW206" s="179"/>
      <c r="CX206" s="180"/>
      <c r="CY206" s="180"/>
      <c r="CZ206" s="180"/>
      <c r="DA206" s="180"/>
      <c r="DB206" s="180"/>
      <c r="DC206" s="180"/>
      <c r="DD206" s="180"/>
      <c r="DE206" s="180"/>
      <c r="DF206" s="180"/>
      <c r="DG206" s="180"/>
      <c r="DH206" s="180"/>
      <c r="DI206" s="180"/>
      <c r="DJ206" s="180"/>
      <c r="DK206" s="180"/>
      <c r="DL206" s="180"/>
      <c r="DM206" s="180"/>
      <c r="DN206" s="180"/>
      <c r="DO206" s="180"/>
      <c r="DP206" s="180"/>
      <c r="DQ206" s="180"/>
      <c r="DR206" s="180"/>
      <c r="DS206" s="180"/>
      <c r="DT206" s="180"/>
      <c r="DU206" s="180"/>
      <c r="DV206" s="180"/>
      <c r="DW206" s="180"/>
      <c r="DX206" s="180"/>
      <c r="DY206" s="180"/>
      <c r="DZ206" s="253"/>
      <c r="EA206" s="253"/>
      <c r="EB206" s="253"/>
      <c r="EC206" s="253"/>
      <c r="ED206" s="253"/>
      <c r="EE206" s="253"/>
      <c r="EF206" s="253"/>
      <c r="EG206" s="253"/>
      <c r="EH206" s="253"/>
      <c r="EI206" s="253"/>
      <c r="EJ206" s="253"/>
      <c r="EK206" s="253"/>
      <c r="EL206" s="253"/>
      <c r="EM206" s="180"/>
      <c r="EN206" s="181"/>
      <c r="EO206" s="515"/>
      <c r="EP206" s="515"/>
      <c r="EQ206" s="206"/>
      <c r="ER206" s="207"/>
      <c r="ES206" s="207"/>
      <c r="ET206" s="207"/>
      <c r="EU206" s="207"/>
      <c r="EV206" s="207"/>
      <c r="EW206" s="207"/>
      <c r="EX206" s="207"/>
      <c r="EY206" s="207"/>
      <c r="EZ206" s="207"/>
      <c r="FA206" s="207"/>
      <c r="FB206" s="207"/>
      <c r="FC206" s="207"/>
      <c r="FD206" s="207"/>
      <c r="FE206" s="207"/>
      <c r="FF206" s="207"/>
      <c r="FG206" s="207"/>
      <c r="FH206" s="207"/>
      <c r="FI206" s="207"/>
      <c r="FJ206" s="207"/>
      <c r="FK206" s="207"/>
      <c r="FL206" s="208"/>
      <c r="FM206" s="206"/>
      <c r="FN206" s="207"/>
      <c r="FO206" s="207"/>
      <c r="FP206" s="207"/>
      <c r="FQ206" s="207"/>
      <c r="FR206" s="207"/>
      <c r="FS206" s="207"/>
      <c r="FT206" s="207"/>
      <c r="FU206" s="207"/>
      <c r="FV206" s="207"/>
      <c r="FW206" s="207"/>
      <c r="FX206" s="207"/>
      <c r="FY206" s="207"/>
      <c r="FZ206" s="207"/>
      <c r="GA206" s="207"/>
      <c r="GB206" s="207"/>
      <c r="GC206" s="208"/>
      <c r="GD206" s="206"/>
      <c r="GE206" s="207"/>
      <c r="GF206" s="207"/>
      <c r="GG206" s="207"/>
      <c r="GH206" s="207"/>
      <c r="GI206" s="207"/>
      <c r="GJ206" s="207"/>
      <c r="GK206" s="207"/>
      <c r="GL206" s="207"/>
      <c r="GM206" s="207"/>
      <c r="GN206" s="207"/>
      <c r="GO206" s="207"/>
      <c r="GP206" s="207"/>
      <c r="GQ206" s="207"/>
      <c r="GR206" s="207"/>
      <c r="GS206" s="207"/>
      <c r="GT206" s="207"/>
      <c r="GU206" s="207"/>
      <c r="GV206" s="208"/>
      <c r="GW206" s="189"/>
      <c r="GX206" s="519"/>
      <c r="GY206" s="45"/>
    </row>
    <row r="207" spans="1:212" ht="2.4" customHeight="1" thickBot="1" x14ac:dyDescent="0.25">
      <c r="D207" s="497"/>
      <c r="E207" s="186"/>
      <c r="F207" s="18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63"/>
      <c r="AJ207" s="163"/>
      <c r="AK207" s="163"/>
      <c r="AL207" s="163"/>
      <c r="AM207" s="163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6"/>
      <c r="BA207" s="437"/>
      <c r="BB207" s="437"/>
      <c r="BC207" s="182"/>
      <c r="BD207" s="183"/>
      <c r="BE207" s="183"/>
      <c r="BF207" s="183"/>
      <c r="BG207" s="183"/>
      <c r="BH207" s="183"/>
      <c r="BI207" s="183"/>
      <c r="BJ207" s="183"/>
      <c r="BK207" s="183"/>
      <c r="BL207" s="183"/>
      <c r="BM207" s="183"/>
      <c r="BN207" s="183"/>
      <c r="BO207" s="183"/>
      <c r="BP207" s="183"/>
      <c r="BQ207" s="183"/>
      <c r="BR207" s="183"/>
      <c r="BS207" s="183"/>
      <c r="BT207" s="183"/>
      <c r="BU207" s="183"/>
      <c r="BV207" s="183"/>
      <c r="BW207" s="183"/>
      <c r="BX207" s="183"/>
      <c r="BY207" s="183"/>
      <c r="BZ207" s="183"/>
      <c r="CA207" s="183"/>
      <c r="CB207" s="183"/>
      <c r="CC207" s="183"/>
      <c r="CD207" s="183"/>
      <c r="CE207" s="183"/>
      <c r="CF207" s="183"/>
      <c r="CG207" s="183"/>
      <c r="CH207" s="183"/>
      <c r="CI207" s="183"/>
      <c r="CJ207" s="183"/>
      <c r="CK207" s="183"/>
      <c r="CL207" s="183"/>
      <c r="CM207" s="183"/>
      <c r="CN207" s="183"/>
      <c r="CO207" s="183"/>
      <c r="CP207" s="183"/>
      <c r="CQ207" s="183"/>
      <c r="CR207" s="183"/>
      <c r="CS207" s="183"/>
      <c r="CT207" s="184"/>
      <c r="CU207" s="189"/>
      <c r="CV207" s="189"/>
      <c r="CW207" s="182"/>
      <c r="CX207" s="183"/>
      <c r="CY207" s="183"/>
      <c r="CZ207" s="183"/>
      <c r="DA207" s="183"/>
      <c r="DB207" s="183"/>
      <c r="DC207" s="183"/>
      <c r="DD207" s="183"/>
      <c r="DE207" s="183"/>
      <c r="DF207" s="183"/>
      <c r="DG207" s="183"/>
      <c r="DH207" s="183"/>
      <c r="DI207" s="183"/>
      <c r="DJ207" s="183"/>
      <c r="DK207" s="183"/>
      <c r="DL207" s="183"/>
      <c r="DM207" s="183"/>
      <c r="DN207" s="183"/>
      <c r="DO207" s="183"/>
      <c r="DP207" s="183"/>
      <c r="DQ207" s="183"/>
      <c r="DR207" s="183"/>
      <c r="DS207" s="183"/>
      <c r="DT207" s="183"/>
      <c r="DU207" s="183"/>
      <c r="DV207" s="183"/>
      <c r="DW207" s="183"/>
      <c r="DX207" s="183"/>
      <c r="DY207" s="183"/>
      <c r="DZ207" s="256"/>
      <c r="EA207" s="256"/>
      <c r="EB207" s="256"/>
      <c r="EC207" s="256"/>
      <c r="ED207" s="256"/>
      <c r="EE207" s="256"/>
      <c r="EF207" s="256"/>
      <c r="EG207" s="256"/>
      <c r="EH207" s="256"/>
      <c r="EI207" s="256"/>
      <c r="EJ207" s="256"/>
      <c r="EK207" s="256"/>
      <c r="EL207" s="256"/>
      <c r="EM207" s="183"/>
      <c r="EN207" s="184"/>
      <c r="EO207" s="515"/>
      <c r="EP207" s="515"/>
      <c r="EQ207" s="209"/>
      <c r="ER207" s="210"/>
      <c r="ES207" s="210"/>
      <c r="ET207" s="210"/>
      <c r="EU207" s="210"/>
      <c r="EV207" s="210"/>
      <c r="EW207" s="210"/>
      <c r="EX207" s="210"/>
      <c r="EY207" s="210"/>
      <c r="EZ207" s="210"/>
      <c r="FA207" s="210"/>
      <c r="FB207" s="210"/>
      <c r="FC207" s="210"/>
      <c r="FD207" s="210"/>
      <c r="FE207" s="210"/>
      <c r="FF207" s="210"/>
      <c r="FG207" s="210"/>
      <c r="FH207" s="210"/>
      <c r="FI207" s="210"/>
      <c r="FJ207" s="210"/>
      <c r="FK207" s="210"/>
      <c r="FL207" s="211"/>
      <c r="FM207" s="209"/>
      <c r="FN207" s="210"/>
      <c r="FO207" s="210"/>
      <c r="FP207" s="210"/>
      <c r="FQ207" s="210"/>
      <c r="FR207" s="210"/>
      <c r="FS207" s="210"/>
      <c r="FT207" s="210"/>
      <c r="FU207" s="210"/>
      <c r="FV207" s="210"/>
      <c r="FW207" s="210"/>
      <c r="FX207" s="210"/>
      <c r="FY207" s="210"/>
      <c r="FZ207" s="210"/>
      <c r="GA207" s="210"/>
      <c r="GB207" s="210"/>
      <c r="GC207" s="211"/>
      <c r="GD207" s="209"/>
      <c r="GE207" s="210"/>
      <c r="GF207" s="210"/>
      <c r="GG207" s="210"/>
      <c r="GH207" s="210"/>
      <c r="GI207" s="210"/>
      <c r="GJ207" s="210"/>
      <c r="GK207" s="210"/>
      <c r="GL207" s="210"/>
      <c r="GM207" s="210"/>
      <c r="GN207" s="210"/>
      <c r="GO207" s="210"/>
      <c r="GP207" s="210"/>
      <c r="GQ207" s="210"/>
      <c r="GR207" s="210"/>
      <c r="GS207" s="210"/>
      <c r="GT207" s="210"/>
      <c r="GU207" s="210"/>
      <c r="GV207" s="211"/>
      <c r="GW207" s="189"/>
      <c r="GX207" s="519"/>
      <c r="GY207" s="45"/>
    </row>
    <row r="208" spans="1:212" ht="8.25" customHeight="1" thickBot="1" x14ac:dyDescent="0.25">
      <c r="D208" s="497"/>
      <c r="E208" s="201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190"/>
      <c r="GX208" s="520"/>
      <c r="GY208" s="45"/>
      <c r="GZ208" s="124" t="str">
        <f>F13</f>
        <v>Clave Catastral:</v>
      </c>
      <c r="HA208" s="116">
        <f>Z13</f>
        <v>0</v>
      </c>
      <c r="HB208" s="44"/>
      <c r="HC208" s="44"/>
      <c r="HD208" s="117"/>
    </row>
    <row r="209" spans="6:212" ht="10.65" customHeight="1" x14ac:dyDescent="0.2"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8"/>
      <c r="GA209" s="38"/>
      <c r="GB209" s="38"/>
      <c r="GC209" s="38"/>
      <c r="GD209" s="38"/>
      <c r="GE209" s="38"/>
      <c r="GF209" s="38"/>
      <c r="GG209" s="38"/>
      <c r="GH209" s="38"/>
      <c r="GI209" s="38"/>
      <c r="GJ209" s="38"/>
      <c r="GK209" s="38"/>
      <c r="GL209" s="38"/>
      <c r="GM209" s="38"/>
      <c r="GN209" s="38"/>
      <c r="GO209" s="38"/>
      <c r="GP209" s="38"/>
      <c r="GQ209" s="38"/>
      <c r="GR209" s="38"/>
      <c r="GS209" s="38"/>
      <c r="GT209" s="38"/>
      <c r="GU209" s="38"/>
      <c r="GV209" s="38"/>
      <c r="GW209" s="38"/>
      <c r="GX209" s="38"/>
      <c r="GY209" s="38"/>
      <c r="GZ209" s="125" t="str">
        <f>F11</f>
        <v>Tipo de Inmueble</v>
      </c>
      <c r="HA209" s="112" t="str">
        <f>IF(HA10=TRUE,"Patrimonial","Contemporáneo")</f>
        <v>Contemporáneo</v>
      </c>
      <c r="HD209" s="118"/>
    </row>
    <row r="210" spans="6:212" ht="10.65" customHeight="1" x14ac:dyDescent="0.2"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EO210" s="38"/>
      <c r="EP210" s="38"/>
      <c r="EQ210" s="38"/>
      <c r="ER210" s="38"/>
      <c r="ES210" s="38"/>
      <c r="ET210" s="38"/>
      <c r="EU210" s="38"/>
      <c r="EV210" s="38"/>
      <c r="EW210" s="38"/>
      <c r="EX210" s="38"/>
      <c r="EY210" s="38"/>
      <c r="EZ210" s="38"/>
      <c r="FA210" s="38"/>
      <c r="FB210" s="38"/>
      <c r="FC210" s="38"/>
      <c r="FD210" s="38"/>
      <c r="FE210" s="38"/>
      <c r="FF210" s="38"/>
      <c r="FG210" s="38"/>
      <c r="FH210" s="38"/>
      <c r="FI210" s="38"/>
      <c r="FJ210" s="38"/>
      <c r="FK210" s="38"/>
      <c r="FL210" s="38"/>
      <c r="FM210" s="38"/>
      <c r="FN210" s="38"/>
      <c r="FO210" s="38"/>
      <c r="FP210" s="38"/>
      <c r="FQ210" s="38"/>
      <c r="FR210" s="38"/>
      <c r="FS210" s="38"/>
      <c r="FT210" s="38"/>
      <c r="FU210" s="38"/>
      <c r="FV210" s="38"/>
      <c r="FW210" s="38"/>
      <c r="FX210" s="38"/>
      <c r="FY210" s="38"/>
      <c r="FZ210" s="38"/>
      <c r="GA210" s="38"/>
      <c r="GB210" s="38"/>
      <c r="GC210" s="38"/>
      <c r="GD210" s="38"/>
      <c r="GE210" s="38"/>
      <c r="GF210" s="38"/>
      <c r="GG210" s="38"/>
      <c r="GH210" s="38"/>
      <c r="GI210" s="38"/>
      <c r="GJ210" s="38"/>
      <c r="GK210" s="38"/>
      <c r="GL210" s="38"/>
      <c r="GM210" s="38"/>
      <c r="GN210" s="38"/>
      <c r="GO210" s="38"/>
      <c r="GP210" s="38"/>
      <c r="GQ210" s="38"/>
      <c r="GR210" s="38"/>
      <c r="GS210" s="38"/>
      <c r="GT210" s="38"/>
      <c r="GU210" s="38"/>
      <c r="GV210" s="38"/>
      <c r="GW210" s="38"/>
      <c r="GX210" s="38"/>
      <c r="GY210" s="38"/>
      <c r="GZ210" s="125" t="s">
        <v>262</v>
      </c>
      <c r="HA210" s="113">
        <f>EG11</f>
        <v>0</v>
      </c>
      <c r="HD210" s="118"/>
    </row>
    <row r="211" spans="6:212" ht="10.65" customHeight="1" x14ac:dyDescent="0.2"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  <c r="GB211" s="38"/>
      <c r="GC211" s="38"/>
      <c r="GD211" s="38"/>
      <c r="GE211" s="38"/>
      <c r="GF211" s="38"/>
      <c r="GG211" s="38"/>
      <c r="GH211" s="38"/>
      <c r="GI211" s="38"/>
      <c r="GJ211" s="38"/>
      <c r="GK211" s="38"/>
      <c r="GL211" s="38"/>
      <c r="GM211" s="38"/>
      <c r="GN211" s="38"/>
      <c r="GO211" s="38"/>
      <c r="GP211" s="38"/>
      <c r="GQ211" s="38"/>
      <c r="GR211" s="38"/>
      <c r="GS211" s="38"/>
      <c r="GT211" s="38"/>
      <c r="GU211" s="38"/>
      <c r="GV211" s="38"/>
      <c r="GW211" s="38"/>
      <c r="GX211" s="38"/>
      <c r="GY211" s="38"/>
      <c r="GZ211" s="125" t="s">
        <v>263</v>
      </c>
      <c r="HA211" s="113">
        <f>EG12</f>
        <v>0</v>
      </c>
      <c r="HD211" s="118"/>
    </row>
    <row r="212" spans="6:212" ht="10.65" customHeight="1" x14ac:dyDescent="0.2"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EO212" s="38"/>
      <c r="EP212" s="38"/>
      <c r="EQ212" s="38"/>
      <c r="ER212" s="38"/>
      <c r="ES212" s="38"/>
      <c r="ET212" s="38"/>
      <c r="EU212" s="38"/>
      <c r="EV212" s="38"/>
      <c r="EW212" s="38"/>
      <c r="EX212" s="38"/>
      <c r="EY212" s="38"/>
      <c r="EZ212" s="38"/>
      <c r="FA212" s="38"/>
      <c r="FB212" s="38"/>
      <c r="FC212" s="38"/>
      <c r="FD212" s="38"/>
      <c r="FE212" s="38"/>
      <c r="FF212" s="38"/>
      <c r="FG212" s="38"/>
      <c r="FH212" s="38"/>
      <c r="FI212" s="38"/>
      <c r="FJ212" s="38"/>
      <c r="FK212" s="38"/>
      <c r="FL212" s="38"/>
      <c r="FM212" s="38"/>
      <c r="FN212" s="38"/>
      <c r="FO212" s="38"/>
      <c r="FP212" s="38"/>
      <c r="FQ212" s="38"/>
      <c r="FR212" s="38"/>
      <c r="FS212" s="38"/>
      <c r="FT212" s="38"/>
      <c r="FU212" s="38"/>
      <c r="FV212" s="38"/>
      <c r="FW212" s="38"/>
      <c r="FX212" s="38"/>
      <c r="FY212" s="38"/>
      <c r="FZ212" s="38"/>
      <c r="GA212" s="38"/>
      <c r="GB212" s="38"/>
      <c r="GC212" s="38"/>
      <c r="GD212" s="38"/>
      <c r="GE212" s="38"/>
      <c r="GF212" s="38"/>
      <c r="GG212" s="38"/>
      <c r="GH212" s="38"/>
      <c r="GI212" s="38"/>
      <c r="GJ212" s="38"/>
      <c r="GK212" s="38"/>
      <c r="GL212" s="38"/>
      <c r="GM212" s="38"/>
      <c r="GN212" s="38"/>
      <c r="GO212" s="38"/>
      <c r="GP212" s="38"/>
      <c r="GQ212" s="38"/>
      <c r="GR212" s="38"/>
      <c r="GS212" s="38"/>
      <c r="GT212" s="38"/>
      <c r="GU212" s="38"/>
      <c r="GV212" s="38"/>
      <c r="GW212" s="38"/>
      <c r="GX212" s="38"/>
      <c r="GY212" s="38"/>
      <c r="GZ212" s="125" t="str">
        <f>F14</f>
        <v>Calle Principal:</v>
      </c>
      <c r="HA212" s="111">
        <f>Z14</f>
        <v>0</v>
      </c>
      <c r="HD212" s="118"/>
    </row>
    <row r="213" spans="6:212" ht="10.65" customHeight="1" x14ac:dyDescent="0.2"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EO213" s="38"/>
      <c r="EP213" s="38"/>
      <c r="EQ213" s="38"/>
      <c r="ER213" s="38"/>
      <c r="ES213" s="38"/>
      <c r="ET213" s="38"/>
      <c r="EU213" s="38"/>
      <c r="EV213" s="38"/>
      <c r="EW213" s="38"/>
      <c r="EX213" s="38"/>
      <c r="EY213" s="38"/>
      <c r="EZ213" s="38"/>
      <c r="FA213" s="38"/>
      <c r="FB213" s="38"/>
      <c r="FC213" s="38"/>
      <c r="FD213" s="38"/>
      <c r="FE213" s="38"/>
      <c r="FF213" s="38"/>
      <c r="FG213" s="38"/>
      <c r="FH213" s="38"/>
      <c r="FI213" s="38"/>
      <c r="FJ213" s="38"/>
      <c r="FK213" s="38"/>
      <c r="FL213" s="38"/>
      <c r="FM213" s="38"/>
      <c r="FN213" s="38"/>
      <c r="FO213" s="38"/>
      <c r="FP213" s="38"/>
      <c r="FQ213" s="38"/>
      <c r="FR213" s="38"/>
      <c r="FS213" s="38"/>
      <c r="FT213" s="38"/>
      <c r="FU213" s="38"/>
      <c r="FV213" s="38"/>
      <c r="FW213" s="38"/>
      <c r="FX213" s="38"/>
      <c r="FY213" s="38"/>
      <c r="FZ213" s="38"/>
      <c r="GA213" s="38"/>
      <c r="GB213" s="38"/>
      <c r="GC213" s="38"/>
      <c r="GD213" s="38"/>
      <c r="GE213" s="38"/>
      <c r="GF213" s="38"/>
      <c r="GG213" s="38"/>
      <c r="GH213" s="38"/>
      <c r="GI213" s="38"/>
      <c r="GJ213" s="38"/>
      <c r="GK213" s="38"/>
      <c r="GL213" s="38"/>
      <c r="GM213" s="38"/>
      <c r="GN213" s="38"/>
      <c r="GO213" s="38"/>
      <c r="GP213" s="38"/>
      <c r="GQ213" s="38"/>
      <c r="GR213" s="38"/>
      <c r="GS213" s="38"/>
      <c r="GT213" s="38"/>
      <c r="GU213" s="38"/>
      <c r="GV213" s="38"/>
      <c r="GW213" s="38"/>
      <c r="GX213" s="38"/>
      <c r="GY213" s="38"/>
      <c r="GZ213" s="125" t="str">
        <f>F15</f>
        <v>Intersección:</v>
      </c>
      <c r="HA213" s="111">
        <f>Z15</f>
        <v>0</v>
      </c>
      <c r="HD213" s="118"/>
    </row>
    <row r="214" spans="6:212" ht="10.65" customHeight="1" x14ac:dyDescent="0.2"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EO214" s="38"/>
      <c r="EP214" s="38"/>
      <c r="EQ214" s="38"/>
      <c r="ER214" s="38"/>
      <c r="ES214" s="38"/>
      <c r="ET214" s="38"/>
      <c r="EU214" s="38"/>
      <c r="EV214" s="38"/>
      <c r="EW214" s="38"/>
      <c r="EX214" s="38"/>
      <c r="EY214" s="38"/>
      <c r="EZ214" s="38"/>
      <c r="FA214" s="38"/>
      <c r="FB214" s="38"/>
      <c r="FC214" s="38"/>
      <c r="FD214" s="38"/>
      <c r="FE214" s="38"/>
      <c r="FF214" s="38"/>
      <c r="FG214" s="38"/>
      <c r="FH214" s="38"/>
      <c r="FI214" s="38"/>
      <c r="FJ214" s="38"/>
      <c r="FK214" s="38"/>
      <c r="FL214" s="38"/>
      <c r="FM214" s="38"/>
      <c r="FN214" s="38"/>
      <c r="FO214" s="38"/>
      <c r="FP214" s="38"/>
      <c r="FQ214" s="38"/>
      <c r="FR214" s="38"/>
      <c r="FS214" s="38"/>
      <c r="FT214" s="38"/>
      <c r="FU214" s="38"/>
      <c r="FV214" s="38"/>
      <c r="FW214" s="38"/>
      <c r="FX214" s="38"/>
      <c r="FY214" s="38"/>
      <c r="FZ214" s="38"/>
      <c r="GA214" s="38"/>
      <c r="GB214" s="38"/>
      <c r="GC214" s="38"/>
      <c r="GD214" s="38"/>
      <c r="GE214" s="38"/>
      <c r="GF214" s="38"/>
      <c r="GG214" s="38"/>
      <c r="GH214" s="38"/>
      <c r="GI214" s="38"/>
      <c r="GJ214" s="38"/>
      <c r="GK214" s="38"/>
      <c r="GL214" s="38"/>
      <c r="GM214" s="38"/>
      <c r="GN214" s="38"/>
      <c r="GO214" s="38"/>
      <c r="GP214" s="38"/>
      <c r="GQ214" s="38"/>
      <c r="GR214" s="38"/>
      <c r="GS214" s="38"/>
      <c r="GT214" s="38"/>
      <c r="GU214" s="38"/>
      <c r="GV214" s="38"/>
      <c r="GW214" s="38"/>
      <c r="GX214" s="38"/>
      <c r="GY214" s="38"/>
      <c r="GZ214" s="126" t="s">
        <v>264</v>
      </c>
      <c r="HA214" s="114" t="str">
        <f>CONCATENATE(HB214,HB215,HB216)</f>
        <v>AltaMedia</v>
      </c>
      <c r="HB214" s="37" t="str">
        <f>IF(HJ9=TRUE,"Alta","")</f>
        <v>Alta</v>
      </c>
      <c r="HD214" s="118"/>
    </row>
    <row r="215" spans="6:212" ht="10.65" customHeight="1" x14ac:dyDescent="0.2"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EO215" s="38"/>
      <c r="EP215" s="38"/>
      <c r="EQ215" s="38"/>
      <c r="ER215" s="38"/>
      <c r="ES215" s="38"/>
      <c r="ET215" s="38"/>
      <c r="EU215" s="38"/>
      <c r="EV215" s="38"/>
      <c r="EW215" s="38"/>
      <c r="EX215" s="38"/>
      <c r="EY215" s="38"/>
      <c r="EZ215" s="38"/>
      <c r="FA215" s="38"/>
      <c r="FB215" s="38"/>
      <c r="FC215" s="38"/>
      <c r="FD215" s="38"/>
      <c r="FE215" s="38"/>
      <c r="FF215" s="38"/>
      <c r="FG215" s="38"/>
      <c r="FH215" s="38"/>
      <c r="FI215" s="38"/>
      <c r="FJ215" s="38"/>
      <c r="FK215" s="38"/>
      <c r="FL215" s="38"/>
      <c r="FM215" s="38"/>
      <c r="FN215" s="38"/>
      <c r="FO215" s="38"/>
      <c r="FP215" s="38"/>
      <c r="FQ215" s="38"/>
      <c r="FR215" s="38"/>
      <c r="FS215" s="38"/>
      <c r="FT215" s="38"/>
      <c r="FU215" s="38"/>
      <c r="FV215" s="38"/>
      <c r="FW215" s="38"/>
      <c r="FX215" s="38"/>
      <c r="FY215" s="38"/>
      <c r="FZ215" s="38"/>
      <c r="GA215" s="38"/>
      <c r="GB215" s="38"/>
      <c r="GC215" s="38"/>
      <c r="GD215" s="38"/>
      <c r="GE215" s="38"/>
      <c r="GF215" s="38"/>
      <c r="GG215" s="38"/>
      <c r="GH215" s="38"/>
      <c r="GI215" s="38"/>
      <c r="GJ215" s="38"/>
      <c r="GK215" s="38"/>
      <c r="GL215" s="38"/>
      <c r="GM215" s="38"/>
      <c r="GN215" s="38"/>
      <c r="GO215" s="38"/>
      <c r="GP215" s="38"/>
      <c r="GQ215" s="38"/>
      <c r="GR215" s="38"/>
      <c r="GS215" s="38"/>
      <c r="GT215" s="38"/>
      <c r="GU215" s="38"/>
      <c r="GV215" s="38"/>
      <c r="GW215" s="38"/>
      <c r="GX215" s="38"/>
      <c r="GY215" s="38"/>
      <c r="GZ215" s="126"/>
      <c r="HA215" s="114"/>
      <c r="HB215" s="37" t="str">
        <f>IF(HJ10=TRUE,"Media","")</f>
        <v>Media</v>
      </c>
      <c r="HC215" s="37"/>
      <c r="HD215" s="119"/>
    </row>
    <row r="216" spans="6:212" ht="10.65" customHeight="1" x14ac:dyDescent="0.2"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EO216" s="38"/>
      <c r="EP216" s="38"/>
      <c r="EQ216" s="38"/>
      <c r="ER216" s="38"/>
      <c r="ES216" s="38"/>
      <c r="ET216" s="38"/>
      <c r="EU216" s="38"/>
      <c r="EV216" s="38"/>
      <c r="EW216" s="38"/>
      <c r="EX216" s="38"/>
      <c r="EY216" s="38"/>
      <c r="EZ216" s="38"/>
      <c r="FA216" s="38"/>
      <c r="FB216" s="38"/>
      <c r="FC216" s="38"/>
      <c r="FD216" s="38"/>
      <c r="FE216" s="38"/>
      <c r="FF216" s="38"/>
      <c r="FG216" s="38"/>
      <c r="FH216" s="38"/>
      <c r="FI216" s="38"/>
      <c r="FJ216" s="38"/>
      <c r="FK216" s="38"/>
      <c r="FL216" s="38"/>
      <c r="FM216" s="38"/>
      <c r="FN216" s="38"/>
      <c r="FO216" s="38"/>
      <c r="FP216" s="38"/>
      <c r="FQ216" s="38"/>
      <c r="FR216" s="38"/>
      <c r="FS216" s="38"/>
      <c r="FT216" s="38"/>
      <c r="FU216" s="38"/>
      <c r="FV216" s="38"/>
      <c r="FW216" s="38"/>
      <c r="FX216" s="38"/>
      <c r="FY216" s="38"/>
      <c r="FZ216" s="38"/>
      <c r="GA216" s="38"/>
      <c r="GB216" s="38"/>
      <c r="GC216" s="38"/>
      <c r="GD216" s="38"/>
      <c r="GE216" s="38"/>
      <c r="GF216" s="38"/>
      <c r="GG216" s="38"/>
      <c r="GH216" s="38"/>
      <c r="GI216" s="38"/>
      <c r="GJ216" s="38"/>
      <c r="GK216" s="38"/>
      <c r="GL216" s="38"/>
      <c r="GM216" s="38"/>
      <c r="GN216" s="38"/>
      <c r="GO216" s="38"/>
      <c r="GP216" s="38"/>
      <c r="GQ216" s="38"/>
      <c r="GR216" s="38"/>
      <c r="GS216" s="38"/>
      <c r="GT216" s="38"/>
      <c r="GU216" s="38"/>
      <c r="GV216" s="38"/>
      <c r="GW216" s="38"/>
      <c r="GX216" s="38"/>
      <c r="GY216" s="38"/>
      <c r="GZ216" s="126"/>
      <c r="HA216" s="114"/>
      <c r="HB216" s="37" t="str">
        <f>IF(HJ11=TRUE,"Baja","")</f>
        <v/>
      </c>
      <c r="HC216" s="37"/>
      <c r="HD216" s="119"/>
    </row>
    <row r="217" spans="6:212" ht="10.65" customHeight="1" x14ac:dyDescent="0.2"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126" t="s">
        <v>265</v>
      </c>
      <c r="HA217" s="115" t="str">
        <f>CONCATENATE(HA218,HA219,HA220,HA221,HA222,HA223,HA224,HA225,HA226)</f>
        <v/>
      </c>
      <c r="HD217" s="118"/>
    </row>
    <row r="218" spans="6:212" ht="10.65" customHeight="1" x14ac:dyDescent="0.2"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EO218" s="38"/>
      <c r="EP218" s="38"/>
      <c r="EQ218" s="38"/>
      <c r="ER218" s="38"/>
      <c r="ES218" s="38"/>
      <c r="ET218" s="38"/>
      <c r="EU218" s="38"/>
      <c r="EV218" s="38"/>
      <c r="EW218" s="38"/>
      <c r="EX218" s="38"/>
      <c r="EY218" s="38"/>
      <c r="EZ218" s="38"/>
      <c r="FA218" s="38"/>
      <c r="FB218" s="38"/>
      <c r="FC218" s="38"/>
      <c r="FD218" s="38"/>
      <c r="FE218" s="38"/>
      <c r="FF218" s="38"/>
      <c r="FG218" s="38"/>
      <c r="FH218" s="38"/>
      <c r="FI218" s="38"/>
      <c r="FJ218" s="38"/>
      <c r="FK218" s="38"/>
      <c r="FL218" s="38"/>
      <c r="FM218" s="38"/>
      <c r="FN218" s="38"/>
      <c r="FO218" s="38"/>
      <c r="FP218" s="38"/>
      <c r="FQ218" s="38"/>
      <c r="FR218" s="38"/>
      <c r="FS218" s="38"/>
      <c r="FT218" s="38"/>
      <c r="FU218" s="38"/>
      <c r="FV218" s="38"/>
      <c r="FW218" s="38"/>
      <c r="FX218" s="38"/>
      <c r="FY218" s="38"/>
      <c r="FZ218" s="38"/>
      <c r="GA218" s="38"/>
      <c r="GB218" s="38"/>
      <c r="GC218" s="38"/>
      <c r="GD218" s="38"/>
      <c r="GE218" s="38"/>
      <c r="GF218" s="38"/>
      <c r="GG218" s="38"/>
      <c r="GH218" s="38"/>
      <c r="GI218" s="38"/>
      <c r="GJ218" s="38"/>
      <c r="GK218" s="38"/>
      <c r="GL218" s="38"/>
      <c r="GM218" s="38"/>
      <c r="GN218" s="38"/>
      <c r="GO218" s="38"/>
      <c r="GP218" s="38"/>
      <c r="GQ218" s="38"/>
      <c r="GR218" s="38"/>
      <c r="GS218" s="38"/>
      <c r="GT218" s="38"/>
      <c r="GU218" s="38"/>
      <c r="GV218" s="38"/>
      <c r="GW218" s="38"/>
      <c r="GX218" s="38"/>
      <c r="GY218" s="38"/>
      <c r="GZ218" s="126"/>
      <c r="HA218" s="38" t="str">
        <f>IF(HB218=TRUE,HC218,"")</f>
        <v/>
      </c>
      <c r="HB218" s="143" t="b">
        <v>0</v>
      </c>
      <c r="HC218" s="3" t="s">
        <v>98</v>
      </c>
      <c r="HD218" s="118"/>
    </row>
    <row r="219" spans="6:212" ht="10.65" customHeight="1" x14ac:dyDescent="0.2"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EO219" s="38"/>
      <c r="EP219" s="38"/>
      <c r="EQ219" s="38"/>
      <c r="ER219" s="38"/>
      <c r="ES219" s="38"/>
      <c r="ET219" s="38"/>
      <c r="EU219" s="38"/>
      <c r="EV219" s="38"/>
      <c r="EW219" s="38"/>
      <c r="EX219" s="38"/>
      <c r="EY219" s="38"/>
      <c r="EZ219" s="38"/>
      <c r="FA219" s="38"/>
      <c r="FB219" s="38"/>
      <c r="FC219" s="38"/>
      <c r="FD219" s="38"/>
      <c r="FE219" s="38"/>
      <c r="FF219" s="38"/>
      <c r="FG219" s="38"/>
      <c r="FH219" s="38"/>
      <c r="FI219" s="38"/>
      <c r="FJ219" s="38"/>
      <c r="FK219" s="38"/>
      <c r="FL219" s="38"/>
      <c r="FM219" s="38"/>
      <c r="FN219" s="38"/>
      <c r="FO219" s="38"/>
      <c r="FP219" s="38"/>
      <c r="FQ219" s="38"/>
      <c r="FR219" s="38"/>
      <c r="FS219" s="38"/>
      <c r="FT219" s="38"/>
      <c r="FU219" s="38"/>
      <c r="FV219" s="38"/>
      <c r="FW219" s="38"/>
      <c r="FX219" s="38"/>
      <c r="FY219" s="38"/>
      <c r="FZ219" s="38"/>
      <c r="GA219" s="38"/>
      <c r="GB219" s="38"/>
      <c r="GC219" s="38"/>
      <c r="GD219" s="38"/>
      <c r="GE219" s="38"/>
      <c r="GF219" s="38"/>
      <c r="GG219" s="38"/>
      <c r="GH219" s="38"/>
      <c r="GI219" s="38"/>
      <c r="GJ219" s="38"/>
      <c r="GK219" s="38"/>
      <c r="GL219" s="38"/>
      <c r="GM219" s="38"/>
      <c r="GN219" s="38"/>
      <c r="GO219" s="38"/>
      <c r="GP219" s="38"/>
      <c r="GQ219" s="38"/>
      <c r="GR219" s="38"/>
      <c r="GS219" s="38"/>
      <c r="GT219" s="38"/>
      <c r="GU219" s="38"/>
      <c r="GV219" s="38"/>
      <c r="GW219" s="38"/>
      <c r="GX219" s="38"/>
      <c r="GY219" s="38"/>
      <c r="GZ219" s="127"/>
      <c r="HA219" s="38" t="str">
        <f t="shared" ref="HA219:HA226" si="47">IF(HB219=TRUE,HC219,"")</f>
        <v/>
      </c>
      <c r="HB219" s="38" t="b">
        <v>0</v>
      </c>
      <c r="HC219" s="3" t="s">
        <v>99</v>
      </c>
      <c r="HD219" s="118"/>
    </row>
    <row r="220" spans="6:212" ht="10.65" customHeight="1" x14ac:dyDescent="0.2"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8"/>
      <c r="GA220" s="38"/>
      <c r="GB220" s="38"/>
      <c r="GC220" s="38"/>
      <c r="GD220" s="38"/>
      <c r="GE220" s="38"/>
      <c r="GF220" s="38"/>
      <c r="GG220" s="38"/>
      <c r="GH220" s="38"/>
      <c r="GI220" s="38"/>
      <c r="GJ220" s="38"/>
      <c r="GK220" s="38"/>
      <c r="GL220" s="38"/>
      <c r="GM220" s="38"/>
      <c r="GN220" s="38"/>
      <c r="GO220" s="38"/>
      <c r="GP220" s="38"/>
      <c r="GQ220" s="38"/>
      <c r="GR220" s="38"/>
      <c r="GS220" s="38"/>
      <c r="GT220" s="38"/>
      <c r="GU220" s="38"/>
      <c r="GV220" s="38"/>
      <c r="GW220" s="38"/>
      <c r="GX220" s="38"/>
      <c r="GY220" s="38"/>
      <c r="GZ220" s="127"/>
      <c r="HA220" s="38" t="str">
        <f t="shared" si="47"/>
        <v/>
      </c>
      <c r="HB220" s="3" t="b">
        <v>0</v>
      </c>
      <c r="HC220" s="3" t="s">
        <v>100</v>
      </c>
      <c r="HD220" s="118"/>
    </row>
    <row r="221" spans="6:212" ht="10.65" customHeight="1" x14ac:dyDescent="0.2"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EO221" s="38"/>
      <c r="EP221" s="38"/>
      <c r="EQ221" s="38"/>
      <c r="ER221" s="38"/>
      <c r="ES221" s="38"/>
      <c r="ET221" s="38"/>
      <c r="EU221" s="38"/>
      <c r="EV221" s="38"/>
      <c r="EW221" s="38"/>
      <c r="EX221" s="38"/>
      <c r="EY221" s="38"/>
      <c r="EZ221" s="38"/>
      <c r="FA221" s="38"/>
      <c r="FB221" s="38"/>
      <c r="FC221" s="38"/>
      <c r="FD221" s="38"/>
      <c r="FE221" s="38"/>
      <c r="FF221" s="38"/>
      <c r="FG221" s="38"/>
      <c r="FH221" s="38"/>
      <c r="FI221" s="38"/>
      <c r="FJ221" s="38"/>
      <c r="FK221" s="38"/>
      <c r="FL221" s="38"/>
      <c r="FM221" s="38"/>
      <c r="FN221" s="38"/>
      <c r="FO221" s="38"/>
      <c r="FP221" s="38"/>
      <c r="FQ221" s="38"/>
      <c r="FR221" s="38"/>
      <c r="FS221" s="38"/>
      <c r="FT221" s="38"/>
      <c r="FU221" s="38"/>
      <c r="FV221" s="38"/>
      <c r="FW221" s="38"/>
      <c r="FX221" s="38"/>
      <c r="FY221" s="38"/>
      <c r="FZ221" s="38"/>
      <c r="GA221" s="38"/>
      <c r="GB221" s="38"/>
      <c r="GC221" s="38"/>
      <c r="GD221" s="38"/>
      <c r="GE221" s="38"/>
      <c r="GF221" s="38"/>
      <c r="GG221" s="38"/>
      <c r="GH221" s="38"/>
      <c r="GI221" s="38"/>
      <c r="GJ221" s="38"/>
      <c r="GK221" s="38"/>
      <c r="GL221" s="38"/>
      <c r="GM221" s="38"/>
      <c r="GN221" s="38"/>
      <c r="GO221" s="38"/>
      <c r="GP221" s="38"/>
      <c r="GQ221" s="38"/>
      <c r="GR221" s="38"/>
      <c r="GS221" s="38"/>
      <c r="GT221" s="38"/>
      <c r="GU221" s="38"/>
      <c r="GV221" s="38"/>
      <c r="GW221" s="38"/>
      <c r="GX221" s="38"/>
      <c r="GY221" s="38"/>
      <c r="GZ221" s="127"/>
      <c r="HA221" s="38" t="str">
        <f t="shared" si="47"/>
        <v/>
      </c>
      <c r="HB221" s="3" t="b">
        <v>0</v>
      </c>
      <c r="HC221" s="3" t="s">
        <v>101</v>
      </c>
      <c r="HD221" s="120"/>
    </row>
    <row r="222" spans="6:212" ht="10.65" customHeight="1" x14ac:dyDescent="0.2"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EO222" s="38"/>
      <c r="EP222" s="38"/>
      <c r="EQ222" s="38"/>
      <c r="ER222" s="38"/>
      <c r="ES222" s="38"/>
      <c r="ET222" s="38"/>
      <c r="EU222" s="38"/>
      <c r="EV222" s="38"/>
      <c r="EW222" s="38"/>
      <c r="EX222" s="38"/>
      <c r="EY222" s="38"/>
      <c r="EZ222" s="38"/>
      <c r="FA222" s="38"/>
      <c r="FB222" s="38"/>
      <c r="FC222" s="38"/>
      <c r="FD222" s="38"/>
      <c r="FE222" s="38"/>
      <c r="FF222" s="38"/>
      <c r="FG222" s="38"/>
      <c r="FH222" s="38"/>
      <c r="FI222" s="38"/>
      <c r="FJ222" s="38"/>
      <c r="FK222" s="38"/>
      <c r="FL222" s="38"/>
      <c r="FM222" s="38"/>
      <c r="FN222" s="38"/>
      <c r="FO222" s="38"/>
      <c r="FP222" s="38"/>
      <c r="FQ222" s="38"/>
      <c r="FR222" s="38"/>
      <c r="FS222" s="38"/>
      <c r="FT222" s="38"/>
      <c r="FU222" s="38"/>
      <c r="FV222" s="38"/>
      <c r="FW222" s="38"/>
      <c r="FX222" s="38"/>
      <c r="FY222" s="38"/>
      <c r="FZ222" s="38"/>
      <c r="GA222" s="38"/>
      <c r="GB222" s="38"/>
      <c r="GC222" s="38"/>
      <c r="GD222" s="38"/>
      <c r="GE222" s="38"/>
      <c r="GF222" s="38"/>
      <c r="GG222" s="38"/>
      <c r="GH222" s="38"/>
      <c r="GI222" s="38"/>
      <c r="GJ222" s="38"/>
      <c r="GK222" s="38"/>
      <c r="GL222" s="38"/>
      <c r="GM222" s="38"/>
      <c r="GN222" s="38"/>
      <c r="GO222" s="38"/>
      <c r="GP222" s="38"/>
      <c r="GQ222" s="38"/>
      <c r="GR222" s="38"/>
      <c r="GS222" s="38"/>
      <c r="GT222" s="38"/>
      <c r="GU222" s="38"/>
      <c r="GV222" s="38"/>
      <c r="GW222" s="38"/>
      <c r="GX222" s="38"/>
      <c r="GY222" s="38"/>
      <c r="GZ222" s="127"/>
      <c r="HA222" s="38" t="str">
        <f t="shared" si="47"/>
        <v/>
      </c>
      <c r="HB222" s="3" t="b">
        <v>0</v>
      </c>
      <c r="HC222" s="3" t="s">
        <v>103</v>
      </c>
      <c r="HD222" s="120"/>
    </row>
    <row r="223" spans="6:212" ht="10.65" customHeight="1" x14ac:dyDescent="0.2"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EO223" s="38"/>
      <c r="EP223" s="38"/>
      <c r="EQ223" s="38"/>
      <c r="ER223" s="38"/>
      <c r="ES223" s="38"/>
      <c r="ET223" s="38"/>
      <c r="EU223" s="38"/>
      <c r="EV223" s="38"/>
      <c r="EW223" s="38"/>
      <c r="EX223" s="38"/>
      <c r="EY223" s="38"/>
      <c r="EZ223" s="38"/>
      <c r="FA223" s="38"/>
      <c r="FB223" s="38"/>
      <c r="FC223" s="38"/>
      <c r="FD223" s="38"/>
      <c r="FE223" s="38"/>
      <c r="FF223" s="38"/>
      <c r="FG223" s="38"/>
      <c r="FH223" s="38"/>
      <c r="FI223" s="38"/>
      <c r="FJ223" s="38"/>
      <c r="FK223" s="38"/>
      <c r="FL223" s="38"/>
      <c r="FM223" s="38"/>
      <c r="FN223" s="38"/>
      <c r="FO223" s="38"/>
      <c r="FP223" s="38"/>
      <c r="FQ223" s="38"/>
      <c r="FR223" s="38"/>
      <c r="FS223" s="38"/>
      <c r="FT223" s="38"/>
      <c r="FU223" s="38"/>
      <c r="FV223" s="38"/>
      <c r="FW223" s="38"/>
      <c r="FX223" s="38"/>
      <c r="FY223" s="38"/>
      <c r="FZ223" s="38"/>
      <c r="GA223" s="38"/>
      <c r="GB223" s="38"/>
      <c r="GC223" s="38"/>
      <c r="GD223" s="38"/>
      <c r="GE223" s="38"/>
      <c r="GF223" s="38"/>
      <c r="GG223" s="38"/>
      <c r="GH223" s="38"/>
      <c r="GI223" s="38"/>
      <c r="GJ223" s="38"/>
      <c r="GK223" s="38"/>
      <c r="GL223" s="38"/>
      <c r="GM223" s="38"/>
      <c r="GN223" s="38"/>
      <c r="GO223" s="38"/>
      <c r="GP223" s="38"/>
      <c r="GQ223" s="38"/>
      <c r="GR223" s="38"/>
      <c r="GS223" s="38"/>
      <c r="GT223" s="38"/>
      <c r="GU223" s="38"/>
      <c r="GV223" s="38"/>
      <c r="GW223" s="38"/>
      <c r="GX223" s="38"/>
      <c r="GY223" s="38"/>
      <c r="GZ223" s="127"/>
      <c r="HA223" s="38" t="str">
        <f t="shared" si="47"/>
        <v/>
      </c>
      <c r="HB223" s="3" t="b">
        <v>0</v>
      </c>
      <c r="HC223" s="3" t="s">
        <v>104</v>
      </c>
      <c r="HD223" s="120"/>
    </row>
    <row r="224" spans="6:212" ht="10.65" customHeight="1" x14ac:dyDescent="0.2"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EO224" s="38"/>
      <c r="EP224" s="38"/>
      <c r="EQ224" s="38"/>
      <c r="ER224" s="38"/>
      <c r="ES224" s="38"/>
      <c r="ET224" s="38"/>
      <c r="EU224" s="38"/>
      <c r="EV224" s="38"/>
      <c r="EW224" s="38"/>
      <c r="EX224" s="38"/>
      <c r="EY224" s="38"/>
      <c r="EZ224" s="38"/>
      <c r="FA224" s="38"/>
      <c r="FB224" s="38"/>
      <c r="FC224" s="38"/>
      <c r="FD224" s="38"/>
      <c r="FE224" s="38"/>
      <c r="FF224" s="38"/>
      <c r="FG224" s="38"/>
      <c r="FH224" s="38"/>
      <c r="FI224" s="38"/>
      <c r="FJ224" s="38"/>
      <c r="FK224" s="38"/>
      <c r="FL224" s="38"/>
      <c r="FM224" s="38"/>
      <c r="FN224" s="38"/>
      <c r="FO224" s="38"/>
      <c r="FP224" s="38"/>
      <c r="FQ224" s="38"/>
      <c r="FR224" s="38"/>
      <c r="FS224" s="38"/>
      <c r="FT224" s="38"/>
      <c r="FU224" s="38"/>
      <c r="FV224" s="38"/>
      <c r="FW224" s="38"/>
      <c r="FX224" s="38"/>
      <c r="FY224" s="38"/>
      <c r="FZ224" s="38"/>
      <c r="GA224" s="38"/>
      <c r="GB224" s="38"/>
      <c r="GC224" s="38"/>
      <c r="GD224" s="38"/>
      <c r="GE224" s="38"/>
      <c r="GF224" s="38"/>
      <c r="GG224" s="38"/>
      <c r="GH224" s="38"/>
      <c r="GI224" s="38"/>
      <c r="GJ224" s="38"/>
      <c r="GK224" s="38"/>
      <c r="GL224" s="38"/>
      <c r="GM224" s="38"/>
      <c r="GN224" s="38"/>
      <c r="GO224" s="38"/>
      <c r="GP224" s="38"/>
      <c r="GQ224" s="38"/>
      <c r="GR224" s="38"/>
      <c r="GS224" s="38"/>
      <c r="GT224" s="38"/>
      <c r="GU224" s="38"/>
      <c r="GV224" s="38"/>
      <c r="GW224" s="38"/>
      <c r="GX224" s="38"/>
      <c r="GY224" s="38"/>
      <c r="GZ224" s="127"/>
      <c r="HA224" s="38" t="str">
        <f t="shared" si="47"/>
        <v/>
      </c>
      <c r="HB224" s="3" t="b">
        <v>0</v>
      </c>
      <c r="HC224" s="3" t="s">
        <v>105</v>
      </c>
      <c r="HD224" s="120"/>
    </row>
    <row r="225" spans="6:212" ht="10.65" customHeight="1" x14ac:dyDescent="0.2"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EO225" s="38"/>
      <c r="EP225" s="38"/>
      <c r="EQ225" s="38"/>
      <c r="ER225" s="38"/>
      <c r="ES225" s="38"/>
      <c r="ET225" s="38"/>
      <c r="EU225" s="38"/>
      <c r="EV225" s="38"/>
      <c r="EW225" s="38"/>
      <c r="EX225" s="38"/>
      <c r="EY225" s="38"/>
      <c r="EZ225" s="38"/>
      <c r="FA225" s="38"/>
      <c r="FB225" s="38"/>
      <c r="FC225" s="38"/>
      <c r="FD225" s="38"/>
      <c r="FE225" s="38"/>
      <c r="FF225" s="38"/>
      <c r="FG225" s="38"/>
      <c r="FH225" s="38"/>
      <c r="FI225" s="38"/>
      <c r="FJ225" s="38"/>
      <c r="FK225" s="38"/>
      <c r="FL225" s="38"/>
      <c r="FM225" s="38"/>
      <c r="FN225" s="38"/>
      <c r="FO225" s="38"/>
      <c r="FP225" s="38"/>
      <c r="FQ225" s="38"/>
      <c r="FR225" s="38"/>
      <c r="FS225" s="38"/>
      <c r="FT225" s="38"/>
      <c r="FU225" s="38"/>
      <c r="FV225" s="38"/>
      <c r="FW225" s="38"/>
      <c r="FX225" s="38"/>
      <c r="FY225" s="38"/>
      <c r="FZ225" s="38"/>
      <c r="GA225" s="38"/>
      <c r="GB225" s="38"/>
      <c r="GC225" s="38"/>
      <c r="GD225" s="38"/>
      <c r="GE225" s="38"/>
      <c r="GF225" s="38"/>
      <c r="GG225" s="38"/>
      <c r="GH225" s="38"/>
      <c r="GI225" s="38"/>
      <c r="GJ225" s="38"/>
      <c r="GK225" s="38"/>
      <c r="GL225" s="38"/>
      <c r="GM225" s="38"/>
      <c r="GN225" s="38"/>
      <c r="GO225" s="38"/>
      <c r="GP225" s="38"/>
      <c r="GQ225" s="38"/>
      <c r="GR225" s="38"/>
      <c r="GS225" s="38"/>
      <c r="GT225" s="38"/>
      <c r="GU225" s="38"/>
      <c r="GV225" s="38"/>
      <c r="GW225" s="38"/>
      <c r="GX225" s="38"/>
      <c r="GY225" s="38"/>
      <c r="GZ225" s="127"/>
      <c r="HA225" s="38" t="str">
        <f t="shared" si="47"/>
        <v/>
      </c>
      <c r="HB225" s="3" t="b">
        <v>0</v>
      </c>
      <c r="HC225" s="3" t="s">
        <v>106</v>
      </c>
      <c r="HD225" s="120"/>
    </row>
    <row r="226" spans="6:212" ht="10.65" customHeight="1" x14ac:dyDescent="0.2"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EO226" s="38"/>
      <c r="EP226" s="38"/>
      <c r="EQ226" s="38"/>
      <c r="ER226" s="38"/>
      <c r="ES226" s="38"/>
      <c r="ET226" s="38"/>
      <c r="EU226" s="38"/>
      <c r="EV226" s="38"/>
      <c r="EW226" s="38"/>
      <c r="EX226" s="38"/>
      <c r="EY226" s="38"/>
      <c r="EZ226" s="38"/>
      <c r="FA226" s="38"/>
      <c r="FB226" s="38"/>
      <c r="FC226" s="38"/>
      <c r="FD226" s="38"/>
      <c r="FE226" s="38"/>
      <c r="FF226" s="38"/>
      <c r="FG226" s="38"/>
      <c r="FH226" s="38"/>
      <c r="FI226" s="38"/>
      <c r="FJ226" s="38"/>
      <c r="FK226" s="38"/>
      <c r="FL226" s="38"/>
      <c r="FM226" s="38"/>
      <c r="FN226" s="38"/>
      <c r="FO226" s="38"/>
      <c r="FP226" s="38"/>
      <c r="FQ226" s="38"/>
      <c r="FR226" s="38"/>
      <c r="FS226" s="38"/>
      <c r="FT226" s="38"/>
      <c r="FU226" s="38"/>
      <c r="FV226" s="38"/>
      <c r="FW226" s="38"/>
      <c r="FX226" s="38"/>
      <c r="FY226" s="38"/>
      <c r="FZ226" s="38"/>
      <c r="GA226" s="38"/>
      <c r="GB226" s="38"/>
      <c r="GC226" s="38"/>
      <c r="GD226" s="38"/>
      <c r="GE226" s="38"/>
      <c r="GF226" s="38"/>
      <c r="GG226" s="38"/>
      <c r="GH226" s="38"/>
      <c r="GI226" s="38"/>
      <c r="GJ226" s="38"/>
      <c r="GK226" s="38"/>
      <c r="GL226" s="38"/>
      <c r="GM226" s="38"/>
      <c r="GN226" s="38"/>
      <c r="GO226" s="38"/>
      <c r="GP226" s="38"/>
      <c r="GQ226" s="38"/>
      <c r="GR226" s="38"/>
      <c r="GS226" s="38"/>
      <c r="GT226" s="38"/>
      <c r="GU226" s="38"/>
      <c r="GV226" s="38"/>
      <c r="GW226" s="38"/>
      <c r="GX226" s="38"/>
      <c r="GY226" s="38"/>
      <c r="GZ226" s="127"/>
      <c r="HA226" s="38" t="str">
        <f t="shared" si="47"/>
        <v/>
      </c>
      <c r="HB226" s="3" t="b">
        <v>0</v>
      </c>
      <c r="HC226" s="3" t="s">
        <v>266</v>
      </c>
      <c r="HD226" s="120"/>
    </row>
    <row r="227" spans="6:212" ht="10.65" customHeight="1" x14ac:dyDescent="0.2"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EO227" s="38"/>
      <c r="EP227" s="38"/>
      <c r="EQ227" s="38"/>
      <c r="ER227" s="38"/>
      <c r="ES227" s="38"/>
      <c r="ET227" s="38"/>
      <c r="EU227" s="38"/>
      <c r="EV227" s="38"/>
      <c r="EW227" s="38"/>
      <c r="EX227" s="38"/>
      <c r="EY227" s="38"/>
      <c r="EZ227" s="38"/>
      <c r="FA227" s="38"/>
      <c r="FB227" s="38"/>
      <c r="FC227" s="38"/>
      <c r="FD227" s="38"/>
      <c r="FE227" s="38"/>
      <c r="FF227" s="38"/>
      <c r="FG227" s="38"/>
      <c r="FH227" s="38"/>
      <c r="FI227" s="38"/>
      <c r="FJ227" s="38"/>
      <c r="FK227" s="38"/>
      <c r="FL227" s="38"/>
      <c r="FM227" s="38"/>
      <c r="FN227" s="38"/>
      <c r="FO227" s="38"/>
      <c r="FP227" s="38"/>
      <c r="FQ227" s="38"/>
      <c r="FR227" s="38"/>
      <c r="FS227" s="38"/>
      <c r="FT227" s="38"/>
      <c r="FU227" s="38"/>
      <c r="FV227" s="38"/>
      <c r="FW227" s="38"/>
      <c r="FX227" s="38"/>
      <c r="FY227" s="38"/>
      <c r="FZ227" s="38"/>
      <c r="GA227" s="38"/>
      <c r="GB227" s="38"/>
      <c r="GC227" s="38"/>
      <c r="GD227" s="38"/>
      <c r="GE227" s="38"/>
      <c r="GF227" s="38"/>
      <c r="GG227" s="38"/>
      <c r="GH227" s="38"/>
      <c r="GI227" s="38"/>
      <c r="GJ227" s="38"/>
      <c r="GK227" s="38"/>
      <c r="GL227" s="38"/>
      <c r="GM227" s="38"/>
      <c r="GN227" s="38"/>
      <c r="GO227" s="38"/>
      <c r="GP227" s="38"/>
      <c r="GQ227" s="38"/>
      <c r="GR227" s="38"/>
      <c r="GS227" s="38"/>
      <c r="GT227" s="38"/>
      <c r="GU227" s="38"/>
      <c r="GV227" s="38"/>
      <c r="GW227" s="38"/>
      <c r="GX227" s="38"/>
      <c r="GY227" s="38"/>
      <c r="GZ227" s="126" t="s">
        <v>267</v>
      </c>
      <c r="HA227" s="38" t="str">
        <f>CONCATENATE(HB227,HB228,HB229)</f>
        <v/>
      </c>
      <c r="HB227" s="3" t="str">
        <f>IF(HC227=TRUE,"Alta","")</f>
        <v/>
      </c>
      <c r="HC227" s="3" t="b">
        <v>0</v>
      </c>
      <c r="HD227" s="120"/>
    </row>
    <row r="228" spans="6:212" ht="10.65" customHeight="1" x14ac:dyDescent="0.2"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EO228" s="38"/>
      <c r="EP228" s="38"/>
      <c r="EQ228" s="38"/>
      <c r="ER228" s="38"/>
      <c r="ES228" s="38"/>
      <c r="ET228" s="38"/>
      <c r="EU228" s="38"/>
      <c r="EV228" s="38"/>
      <c r="EW228" s="38"/>
      <c r="EX228" s="38"/>
      <c r="EY228" s="38"/>
      <c r="EZ228" s="38"/>
      <c r="FA228" s="38"/>
      <c r="FB228" s="38"/>
      <c r="FC228" s="38"/>
      <c r="FD228" s="38"/>
      <c r="FE228" s="38"/>
      <c r="FF228" s="38"/>
      <c r="FG228" s="38"/>
      <c r="FH228" s="38"/>
      <c r="FI228" s="38"/>
      <c r="FJ228" s="38"/>
      <c r="FK228" s="38"/>
      <c r="FL228" s="38"/>
      <c r="FM228" s="38"/>
      <c r="FN228" s="38"/>
      <c r="FO228" s="38"/>
      <c r="FP228" s="38"/>
      <c r="FQ228" s="38"/>
      <c r="FR228" s="38"/>
      <c r="FS228" s="38"/>
      <c r="FT228" s="38"/>
      <c r="FU228" s="38"/>
      <c r="FV228" s="38"/>
      <c r="FW228" s="38"/>
      <c r="FX228" s="38"/>
      <c r="FY228" s="38"/>
      <c r="FZ228" s="38"/>
      <c r="GA228" s="38"/>
      <c r="GB228" s="38"/>
      <c r="GC228" s="38"/>
      <c r="GD228" s="38"/>
      <c r="GE228" s="38"/>
      <c r="GF228" s="38"/>
      <c r="GG228" s="38"/>
      <c r="GH228" s="38"/>
      <c r="GI228" s="38"/>
      <c r="GJ228" s="38"/>
      <c r="GK228" s="38"/>
      <c r="GL228" s="38"/>
      <c r="GM228" s="38"/>
      <c r="GN228" s="38"/>
      <c r="GO228" s="38"/>
      <c r="GP228" s="38"/>
      <c r="GQ228" s="38"/>
      <c r="GR228" s="38"/>
      <c r="GS228" s="38"/>
      <c r="GT228" s="38"/>
      <c r="GU228" s="38"/>
      <c r="GV228" s="38"/>
      <c r="GW228" s="38"/>
      <c r="GX228" s="38"/>
      <c r="GY228" s="38"/>
      <c r="GZ228" s="126"/>
      <c r="HB228" s="3" t="str">
        <f>IF(HC228=TRUE,"Media","")</f>
        <v/>
      </c>
      <c r="HC228" s="37" t="b">
        <v>0</v>
      </c>
      <c r="HD228" s="119"/>
    </row>
    <row r="229" spans="6:212" ht="10.65" customHeight="1" x14ac:dyDescent="0.2"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EO229" s="38"/>
      <c r="EP229" s="38"/>
      <c r="EQ229" s="38"/>
      <c r="ER229" s="38"/>
      <c r="ES229" s="38"/>
      <c r="ET229" s="38"/>
      <c r="EU229" s="38"/>
      <c r="EV229" s="38"/>
      <c r="EW229" s="38"/>
      <c r="EX229" s="38"/>
      <c r="EY229" s="38"/>
      <c r="EZ229" s="38"/>
      <c r="FA229" s="38"/>
      <c r="FB229" s="38"/>
      <c r="FC229" s="38"/>
      <c r="FD229" s="38"/>
      <c r="FE229" s="38"/>
      <c r="FF229" s="38"/>
      <c r="FG229" s="38"/>
      <c r="FH229" s="38"/>
      <c r="FI229" s="38"/>
      <c r="FJ229" s="38"/>
      <c r="FK229" s="38"/>
      <c r="FL229" s="38"/>
      <c r="FM229" s="38"/>
      <c r="FN229" s="38"/>
      <c r="FO229" s="38"/>
      <c r="FP229" s="38"/>
      <c r="FQ229" s="38"/>
      <c r="FR229" s="38"/>
      <c r="FS229" s="38"/>
      <c r="FT229" s="38"/>
      <c r="FU229" s="38"/>
      <c r="FV229" s="38"/>
      <c r="FW229" s="38"/>
      <c r="FX229" s="38"/>
      <c r="FY229" s="38"/>
      <c r="FZ229" s="38"/>
      <c r="GA229" s="38"/>
      <c r="GB229" s="38"/>
      <c r="GC229" s="38"/>
      <c r="GD229" s="38"/>
      <c r="GE229" s="38"/>
      <c r="GF229" s="38"/>
      <c r="GG229" s="38"/>
      <c r="GH229" s="38"/>
      <c r="GI229" s="38"/>
      <c r="GJ229" s="38"/>
      <c r="GK229" s="38"/>
      <c r="GL229" s="38"/>
      <c r="GM229" s="38"/>
      <c r="GN229" s="38"/>
      <c r="GO229" s="38"/>
      <c r="GP229" s="38"/>
      <c r="GQ229" s="38"/>
      <c r="GR229" s="38"/>
      <c r="GS229" s="38"/>
      <c r="GT229" s="38"/>
      <c r="GU229" s="38"/>
      <c r="GV229" s="38"/>
      <c r="GW229" s="38"/>
      <c r="GX229" s="38"/>
      <c r="GY229" s="38"/>
      <c r="GZ229" s="126"/>
      <c r="HB229" s="3" t="str">
        <f>IF(HC229=TRUE,"Baja","")</f>
        <v/>
      </c>
      <c r="HC229" s="3" t="b">
        <v>0</v>
      </c>
      <c r="HD229" s="120"/>
    </row>
    <row r="230" spans="6:212" ht="10.65" customHeight="1" x14ac:dyDescent="0.2"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EO230" s="38"/>
      <c r="EP230" s="38"/>
      <c r="EQ230" s="38"/>
      <c r="ER230" s="38"/>
      <c r="ES230" s="38"/>
      <c r="ET230" s="38"/>
      <c r="EU230" s="38"/>
      <c r="EV230" s="38"/>
      <c r="EW230" s="38"/>
      <c r="EX230" s="38"/>
      <c r="EY230" s="38"/>
      <c r="EZ230" s="38"/>
      <c r="FA230" s="38"/>
      <c r="FB230" s="38"/>
      <c r="FC230" s="38"/>
      <c r="FD230" s="38"/>
      <c r="FE230" s="38"/>
      <c r="FF230" s="38"/>
      <c r="FG230" s="38"/>
      <c r="FH230" s="38"/>
      <c r="FI230" s="38"/>
      <c r="FJ230" s="38"/>
      <c r="FK230" s="38"/>
      <c r="FL230" s="38"/>
      <c r="FM230" s="38"/>
      <c r="FN230" s="38"/>
      <c r="FO230" s="38"/>
      <c r="FP230" s="38"/>
      <c r="FQ230" s="38"/>
      <c r="FR230" s="38"/>
      <c r="FS230" s="38"/>
      <c r="FT230" s="38"/>
      <c r="FU230" s="38"/>
      <c r="FV230" s="38"/>
      <c r="FW230" s="38"/>
      <c r="FX230" s="38"/>
      <c r="FY230" s="38"/>
      <c r="FZ230" s="38"/>
      <c r="GA230" s="38"/>
      <c r="GB230" s="38"/>
      <c r="GC230" s="38"/>
      <c r="GD230" s="38"/>
      <c r="GE230" s="38"/>
      <c r="GF230" s="38"/>
      <c r="GG230" s="38"/>
      <c r="GH230" s="38"/>
      <c r="GI230" s="38"/>
      <c r="GJ230" s="38"/>
      <c r="GK230" s="38"/>
      <c r="GL230" s="38"/>
      <c r="GM230" s="38"/>
      <c r="GN230" s="38"/>
      <c r="GO230" s="38"/>
      <c r="GP230" s="38"/>
      <c r="GQ230" s="38"/>
      <c r="GR230" s="38"/>
      <c r="GS230" s="38"/>
      <c r="GT230" s="38"/>
      <c r="GU230" s="38"/>
      <c r="GV230" s="38"/>
      <c r="GW230" s="38"/>
      <c r="GX230" s="38"/>
      <c r="GY230" s="38"/>
      <c r="GZ230" s="126" t="s">
        <v>268</v>
      </c>
      <c r="HA230" s="38" t="str">
        <f>CONCATENATE(HB230,HB231,HB232)</f>
        <v/>
      </c>
      <c r="HB230" s="3" t="str">
        <f>IF(HC230=TRUE,"Alta","")</f>
        <v/>
      </c>
      <c r="HC230" s="3" t="b">
        <v>0</v>
      </c>
      <c r="HD230" s="120"/>
    </row>
    <row r="231" spans="6:212" ht="10.65" customHeight="1" x14ac:dyDescent="0.2"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EO231" s="38"/>
      <c r="EP231" s="38"/>
      <c r="EQ231" s="38"/>
      <c r="ER231" s="38"/>
      <c r="ES231" s="38"/>
      <c r="ET231" s="38"/>
      <c r="EU231" s="38"/>
      <c r="EV231" s="38"/>
      <c r="EW231" s="38"/>
      <c r="EX231" s="38"/>
      <c r="EY231" s="38"/>
      <c r="EZ231" s="38"/>
      <c r="FA231" s="38"/>
      <c r="FB231" s="38"/>
      <c r="FC231" s="38"/>
      <c r="FD231" s="38"/>
      <c r="FE231" s="38"/>
      <c r="FF231" s="38"/>
      <c r="FG231" s="38"/>
      <c r="FH231" s="38"/>
      <c r="FI231" s="38"/>
      <c r="FJ231" s="38"/>
      <c r="FK231" s="38"/>
      <c r="FL231" s="38"/>
      <c r="FM231" s="38"/>
      <c r="FN231" s="38"/>
      <c r="FO231" s="38"/>
      <c r="FP231" s="38"/>
      <c r="FQ231" s="38"/>
      <c r="FR231" s="38"/>
      <c r="FS231" s="38"/>
      <c r="FT231" s="38"/>
      <c r="FU231" s="38"/>
      <c r="FV231" s="38"/>
      <c r="FW231" s="38"/>
      <c r="FX231" s="38"/>
      <c r="FY231" s="38"/>
      <c r="FZ231" s="38"/>
      <c r="GA231" s="38"/>
      <c r="GB231" s="38"/>
      <c r="GC231" s="38"/>
      <c r="GD231" s="38"/>
      <c r="GE231" s="38"/>
      <c r="GF231" s="38"/>
      <c r="GG231" s="38"/>
      <c r="GH231" s="38"/>
      <c r="GI231" s="38"/>
      <c r="GJ231" s="38"/>
      <c r="GK231" s="38"/>
      <c r="GL231" s="38"/>
      <c r="GM231" s="38"/>
      <c r="GN231" s="38"/>
      <c r="GO231" s="38"/>
      <c r="GP231" s="38"/>
      <c r="GQ231" s="38"/>
      <c r="GR231" s="38"/>
      <c r="GS231" s="38"/>
      <c r="GT231" s="38"/>
      <c r="GU231" s="38"/>
      <c r="GV231" s="38"/>
      <c r="GW231" s="38"/>
      <c r="GX231" s="38"/>
      <c r="GY231" s="38"/>
      <c r="GZ231" s="126"/>
      <c r="HB231" s="3" t="str">
        <f>IF(HC231=TRUE,"Media","")</f>
        <v/>
      </c>
      <c r="HC231" s="38" t="b">
        <v>0</v>
      </c>
      <c r="HD231" s="118"/>
    </row>
    <row r="232" spans="6:212" ht="10.65" customHeight="1" thickBot="1" x14ac:dyDescent="0.25"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EO232" s="38"/>
      <c r="EP232" s="38"/>
      <c r="EQ232" s="38"/>
      <c r="ER232" s="38"/>
      <c r="ES232" s="38"/>
      <c r="ET232" s="38"/>
      <c r="EU232" s="38"/>
      <c r="EV232" s="38"/>
      <c r="EW232" s="38"/>
      <c r="EX232" s="38"/>
      <c r="EY232" s="38"/>
      <c r="EZ232" s="38"/>
      <c r="FA232" s="38"/>
      <c r="FB232" s="38"/>
      <c r="FC232" s="38"/>
      <c r="FD232" s="38"/>
      <c r="FE232" s="38"/>
      <c r="FF232" s="38"/>
      <c r="FG232" s="38"/>
      <c r="FH232" s="38"/>
      <c r="FI232" s="38"/>
      <c r="FJ232" s="38"/>
      <c r="FK232" s="38"/>
      <c r="FL232" s="38"/>
      <c r="FM232" s="38"/>
      <c r="FN232" s="38"/>
      <c r="FO232" s="38"/>
      <c r="FP232" s="38"/>
      <c r="FQ232" s="38"/>
      <c r="FR232" s="38"/>
      <c r="FS232" s="38"/>
      <c r="FT232" s="38"/>
      <c r="FU232" s="38"/>
      <c r="FV232" s="38"/>
      <c r="FW232" s="38"/>
      <c r="FX232" s="38"/>
      <c r="FY232" s="38"/>
      <c r="FZ232" s="38"/>
      <c r="GA232" s="38"/>
      <c r="GB232" s="38"/>
      <c r="GC232" s="38"/>
      <c r="GD232" s="38"/>
      <c r="GE232" s="38"/>
      <c r="GF232" s="38"/>
      <c r="GG232" s="38"/>
      <c r="GH232" s="38"/>
      <c r="GI232" s="38"/>
      <c r="GJ232" s="38"/>
      <c r="GK232" s="38"/>
      <c r="GL232" s="38"/>
      <c r="GM232" s="38"/>
      <c r="GN232" s="38"/>
      <c r="GO232" s="38"/>
      <c r="GP232" s="38"/>
      <c r="GQ232" s="38"/>
      <c r="GR232" s="38"/>
      <c r="GS232" s="38"/>
      <c r="GT232" s="38"/>
      <c r="GU232" s="38"/>
      <c r="GV232" s="38"/>
      <c r="GW232" s="38"/>
      <c r="GX232" s="38"/>
      <c r="GY232" s="38"/>
      <c r="GZ232" s="128"/>
      <c r="HA232" s="122"/>
      <c r="HB232" s="121" t="str">
        <f t="shared" ref="HB232" si="48">IF(HC232=TRUE,"Baja","")</f>
        <v/>
      </c>
      <c r="HC232" s="122" t="b">
        <v>0</v>
      </c>
      <c r="HD232" s="123"/>
    </row>
    <row r="233" spans="6:212" ht="10.65" customHeight="1" x14ac:dyDescent="0.2"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CU233" s="38"/>
      <c r="CV233" s="38"/>
      <c r="EN233" s="38"/>
      <c r="EO233" s="38"/>
      <c r="EP233" s="38"/>
      <c r="EQ233" s="38"/>
      <c r="ER233" s="38"/>
      <c r="ES233" s="38"/>
      <c r="ET233" s="38"/>
      <c r="EU233" s="38"/>
      <c r="EV233" s="38"/>
      <c r="EW233" s="38"/>
      <c r="EX233" s="38"/>
      <c r="EY233" s="38"/>
      <c r="EZ233" s="38"/>
      <c r="FA233" s="38"/>
      <c r="FB233" s="38"/>
      <c r="FC233" s="38"/>
      <c r="FD233" s="38"/>
      <c r="FE233" s="38"/>
      <c r="FF233" s="38"/>
      <c r="FG233" s="38"/>
      <c r="FH233" s="38"/>
      <c r="FI233" s="38"/>
      <c r="FJ233" s="38"/>
      <c r="FK233" s="38"/>
      <c r="FL233" s="38"/>
      <c r="FM233" s="38"/>
      <c r="FN233" s="38"/>
      <c r="FO233" s="38"/>
      <c r="FP233" s="38"/>
      <c r="FQ233" s="38"/>
      <c r="FR233" s="38"/>
      <c r="FS233" s="38"/>
      <c r="FT233" s="38"/>
      <c r="FU233" s="38"/>
      <c r="FV233" s="38"/>
      <c r="FW233" s="38"/>
      <c r="FX233" s="38"/>
      <c r="FY233" s="38"/>
      <c r="FZ233" s="38"/>
      <c r="GA233" s="38"/>
      <c r="GB233" s="38"/>
      <c r="GC233" s="38"/>
      <c r="GD233" s="38"/>
      <c r="GE233" s="38"/>
      <c r="GF233" s="38"/>
      <c r="GG233" s="38"/>
      <c r="GH233" s="38"/>
      <c r="GI233" s="38"/>
      <c r="GJ233" s="38"/>
      <c r="GK233" s="38"/>
      <c r="GL233" s="38"/>
      <c r="GM233" s="38"/>
      <c r="GN233" s="38"/>
      <c r="GO233" s="38"/>
      <c r="GP233" s="38"/>
      <c r="GQ233" s="38"/>
      <c r="GR233" s="38"/>
      <c r="GS233" s="38"/>
      <c r="GT233" s="38"/>
      <c r="GU233" s="38"/>
      <c r="GV233" s="38"/>
      <c r="GW233" s="38"/>
      <c r="GX233" s="38"/>
      <c r="GY233" s="38"/>
      <c r="GZ233" s="129" t="s">
        <v>269</v>
      </c>
      <c r="HA233" s="117" t="e">
        <f>IF(#REF!=0,"NO","SI")</f>
        <v>#REF!</v>
      </c>
    </row>
    <row r="234" spans="6:212" ht="10.65" customHeight="1" thickBot="1" x14ac:dyDescent="0.25"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CU234" s="38"/>
      <c r="CV234" s="38"/>
      <c r="EN234" s="38"/>
      <c r="EO234" s="38"/>
      <c r="EP234" s="38"/>
      <c r="EQ234" s="38"/>
      <c r="ER234" s="38"/>
      <c r="ES234" s="38"/>
      <c r="ET234" s="38"/>
      <c r="EU234" s="38"/>
      <c r="EV234" s="38"/>
      <c r="EW234" s="38"/>
      <c r="EX234" s="38"/>
      <c r="EY234" s="38"/>
      <c r="EZ234" s="38"/>
      <c r="FA234" s="38"/>
      <c r="FB234" s="38"/>
      <c r="FC234" s="38"/>
      <c r="FD234" s="38"/>
      <c r="FE234" s="38"/>
      <c r="FF234" s="38"/>
      <c r="FG234" s="38"/>
      <c r="FH234" s="38"/>
      <c r="FI234" s="38"/>
      <c r="FJ234" s="38"/>
      <c r="FK234" s="38"/>
      <c r="FL234" s="38"/>
      <c r="FM234" s="38"/>
      <c r="FN234" s="38"/>
      <c r="FO234" s="38"/>
      <c r="FP234" s="38"/>
      <c r="FQ234" s="38"/>
      <c r="FR234" s="38"/>
      <c r="FS234" s="38"/>
      <c r="FT234" s="38"/>
      <c r="FU234" s="38"/>
      <c r="FV234" s="38"/>
      <c r="FW234" s="38"/>
      <c r="FX234" s="38"/>
      <c r="FY234" s="38"/>
      <c r="FZ234" s="38"/>
      <c r="GA234" s="38"/>
      <c r="GB234" s="38"/>
      <c r="GC234" s="38"/>
      <c r="GD234" s="38"/>
      <c r="GE234" s="38"/>
      <c r="GF234" s="38"/>
      <c r="GG234" s="38"/>
      <c r="GH234" s="38"/>
      <c r="GI234" s="38"/>
      <c r="GJ234" s="38"/>
      <c r="GK234" s="38"/>
      <c r="GL234" s="38"/>
      <c r="GM234" s="38"/>
      <c r="GN234" s="38"/>
      <c r="GO234" s="38"/>
      <c r="GP234" s="38"/>
      <c r="GQ234" s="38"/>
      <c r="GR234" s="38"/>
      <c r="GS234" s="38"/>
      <c r="GT234" s="38"/>
      <c r="GU234" s="38"/>
      <c r="GV234" s="38"/>
      <c r="GW234" s="38"/>
      <c r="GX234" s="38"/>
      <c r="GY234" s="38"/>
      <c r="GZ234" s="128" t="s">
        <v>270</v>
      </c>
      <c r="HA234" s="123" t="e">
        <f>IF(#REF!=0,"",#REF!)</f>
        <v>#REF!</v>
      </c>
    </row>
    <row r="235" spans="6:212" ht="10.65" customHeight="1" x14ac:dyDescent="0.2"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CU235" s="38"/>
      <c r="CV235" s="38"/>
      <c r="EN235" s="38"/>
      <c r="EO235" s="38"/>
      <c r="EP235" s="38"/>
      <c r="EQ235" s="38"/>
      <c r="ER235" s="38"/>
      <c r="ES235" s="38"/>
      <c r="ET235" s="38"/>
      <c r="EU235" s="38"/>
      <c r="EV235" s="38"/>
      <c r="EW235" s="38"/>
      <c r="EX235" s="38"/>
      <c r="EY235" s="38"/>
      <c r="EZ235" s="38"/>
      <c r="FA235" s="38"/>
      <c r="FB235" s="38"/>
      <c r="FC235" s="38"/>
      <c r="FD235" s="38"/>
      <c r="FE235" s="38"/>
      <c r="FF235" s="38"/>
      <c r="FG235" s="38"/>
      <c r="FH235" s="38"/>
      <c r="FI235" s="38"/>
      <c r="FJ235" s="38"/>
      <c r="FK235" s="38"/>
      <c r="FL235" s="38"/>
      <c r="FM235" s="38"/>
      <c r="FN235" s="38"/>
      <c r="FO235" s="38"/>
      <c r="FP235" s="38"/>
      <c r="FQ235" s="38"/>
      <c r="FR235" s="38"/>
      <c r="FS235" s="38"/>
      <c r="FT235" s="38"/>
      <c r="FU235" s="38"/>
      <c r="FV235" s="38"/>
      <c r="FW235" s="38"/>
      <c r="FX235" s="38"/>
      <c r="FY235" s="38"/>
      <c r="FZ235" s="38"/>
      <c r="GA235" s="38"/>
      <c r="GB235" s="38"/>
      <c r="GC235" s="38"/>
      <c r="GD235" s="38"/>
      <c r="GE235" s="38"/>
      <c r="GF235" s="38"/>
      <c r="GG235" s="38"/>
      <c r="GH235" s="38"/>
      <c r="GI235" s="38"/>
      <c r="GJ235" s="38"/>
      <c r="GK235" s="38"/>
      <c r="GL235" s="38"/>
      <c r="GM235" s="38"/>
      <c r="GN235" s="38"/>
      <c r="GO235" s="38"/>
      <c r="GP235" s="38"/>
      <c r="GQ235" s="38"/>
      <c r="GR235" s="38"/>
      <c r="GS235" s="38"/>
      <c r="GT235" s="38"/>
      <c r="GU235" s="38"/>
      <c r="GV235" s="38"/>
      <c r="GW235" s="38"/>
      <c r="GX235" s="38"/>
      <c r="GY235" s="38"/>
      <c r="GZ235" s="38" t="str">
        <f>BD191</f>
        <v>Número de Pisos</v>
      </c>
      <c r="HA235" s="38">
        <f>L31</f>
        <v>0</v>
      </c>
    </row>
    <row r="236" spans="6:212" ht="10.65" customHeight="1" x14ac:dyDescent="0.2"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CU236" s="38"/>
      <c r="CV236" s="38"/>
      <c r="EN236" s="38"/>
      <c r="EO236" s="38"/>
      <c r="EP236" s="38"/>
      <c r="EQ236" s="38"/>
      <c r="ER236" s="38"/>
      <c r="ES236" s="38"/>
      <c r="ET236" s="38"/>
      <c r="EU236" s="38"/>
      <c r="EV236" s="38"/>
      <c r="EW236" s="38"/>
      <c r="EX236" s="38"/>
      <c r="EY236" s="38"/>
      <c r="EZ236" s="38"/>
      <c r="FA236" s="38"/>
      <c r="FB236" s="38"/>
      <c r="FC236" s="38"/>
      <c r="FD236" s="38"/>
      <c r="FE236" s="38"/>
      <c r="FF236" s="38"/>
      <c r="FG236" s="38"/>
      <c r="FH236" s="38"/>
      <c r="FI236" s="38"/>
      <c r="FJ236" s="38"/>
      <c r="FK236" s="38"/>
      <c r="FL236" s="38"/>
      <c r="FM236" s="38"/>
      <c r="FN236" s="38"/>
      <c r="FO236" s="38"/>
      <c r="FP236" s="38"/>
      <c r="FQ236" s="38"/>
      <c r="FR236" s="38"/>
      <c r="FS236" s="38"/>
      <c r="FT236" s="38"/>
      <c r="FU236" s="38"/>
      <c r="FV236" s="38"/>
      <c r="FW236" s="38"/>
      <c r="FX236" s="38"/>
      <c r="FY236" s="38"/>
      <c r="FZ236" s="38"/>
      <c r="GA236" s="38"/>
      <c r="GB236" s="38"/>
      <c r="GC236" s="38"/>
      <c r="GD236" s="38"/>
      <c r="GE236" s="38"/>
      <c r="GF236" s="38"/>
      <c r="GG236" s="38"/>
      <c r="GH236" s="38"/>
      <c r="GI236" s="38"/>
      <c r="GJ236" s="38"/>
      <c r="GK236" s="38"/>
      <c r="GL236" s="38"/>
      <c r="GM236" s="38"/>
      <c r="GN236" s="38"/>
      <c r="GO236" s="38"/>
      <c r="GP236" s="38"/>
      <c r="GQ236" s="38"/>
      <c r="GR236" s="38"/>
      <c r="GS236" s="38"/>
      <c r="GT236" s="38"/>
      <c r="GU236" s="38"/>
      <c r="GV236" s="38"/>
      <c r="GW236" s="38"/>
      <c r="GX236" s="38"/>
      <c r="GY236" s="38"/>
    </row>
    <row r="237" spans="6:212" ht="10.65" customHeight="1" x14ac:dyDescent="0.2"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CU237" s="38"/>
      <c r="CV237" s="38"/>
      <c r="EN237" s="38"/>
      <c r="EO237" s="38"/>
      <c r="EP237" s="38"/>
      <c r="EQ237" s="38"/>
      <c r="ER237" s="38"/>
      <c r="ES237" s="38"/>
      <c r="ET237" s="38"/>
      <c r="EU237" s="38"/>
      <c r="EV237" s="38"/>
      <c r="EW237" s="38"/>
      <c r="EX237" s="38"/>
      <c r="EY237" s="38"/>
      <c r="EZ237" s="38"/>
      <c r="FA237" s="38"/>
      <c r="FB237" s="38"/>
      <c r="FC237" s="38"/>
      <c r="FD237" s="38"/>
      <c r="FE237" s="38"/>
      <c r="FF237" s="38"/>
      <c r="FG237" s="38"/>
      <c r="FH237" s="38"/>
      <c r="FI237" s="38"/>
      <c r="FJ237" s="38"/>
      <c r="FK237" s="38"/>
      <c r="FL237" s="38"/>
      <c r="FM237" s="38"/>
      <c r="FN237" s="38"/>
      <c r="FO237" s="38"/>
      <c r="FP237" s="38"/>
      <c r="FQ237" s="38"/>
      <c r="FR237" s="38"/>
      <c r="FS237" s="38"/>
      <c r="FT237" s="38"/>
      <c r="FU237" s="38"/>
      <c r="FV237" s="38"/>
      <c r="FW237" s="38"/>
      <c r="FX237" s="38"/>
      <c r="FY237" s="38"/>
      <c r="FZ237" s="38"/>
      <c r="GA237" s="38"/>
      <c r="GB237" s="38"/>
      <c r="GC237" s="38"/>
      <c r="GD237" s="38"/>
      <c r="GE237" s="38"/>
      <c r="GF237" s="38"/>
      <c r="GG237" s="38"/>
      <c r="GH237" s="38"/>
      <c r="GI237" s="38"/>
      <c r="GJ237" s="38"/>
      <c r="GK237" s="38"/>
      <c r="GL237" s="38"/>
      <c r="GM237" s="38"/>
      <c r="GN237" s="38"/>
      <c r="GO237" s="38"/>
      <c r="GP237" s="38"/>
      <c r="GQ237" s="38"/>
      <c r="GR237" s="38"/>
      <c r="GS237" s="38"/>
      <c r="GT237" s="38"/>
      <c r="GU237" s="38"/>
      <c r="GV237" s="38"/>
      <c r="GW237" s="38"/>
      <c r="GX237" s="38"/>
      <c r="GY237" s="38"/>
    </row>
    <row r="238" spans="6:212" ht="10.65" customHeight="1" x14ac:dyDescent="0.2"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CU238" s="38"/>
      <c r="CV238" s="38"/>
      <c r="EN238" s="38"/>
      <c r="EO238" s="38"/>
      <c r="EP238" s="38"/>
      <c r="EQ238" s="38"/>
      <c r="ER238" s="38"/>
      <c r="ES238" s="38"/>
      <c r="ET238" s="38"/>
      <c r="EU238" s="38"/>
      <c r="EV238" s="38"/>
      <c r="EW238" s="38"/>
      <c r="EX238" s="38"/>
      <c r="EY238" s="38"/>
      <c r="EZ238" s="38"/>
      <c r="FA238" s="38"/>
      <c r="FB238" s="38"/>
      <c r="FC238" s="38"/>
      <c r="FD238" s="38"/>
      <c r="FE238" s="38"/>
      <c r="FF238" s="38"/>
      <c r="FG238" s="38"/>
      <c r="FH238" s="38"/>
      <c r="FI238" s="38"/>
      <c r="FJ238" s="38"/>
      <c r="FK238" s="38"/>
      <c r="FL238" s="38"/>
      <c r="FM238" s="38"/>
      <c r="FN238" s="38"/>
      <c r="FO238" s="38"/>
      <c r="FP238" s="38"/>
      <c r="FQ238" s="38"/>
      <c r="FR238" s="38"/>
      <c r="FS238" s="38"/>
      <c r="FT238" s="38"/>
      <c r="FU238" s="38"/>
      <c r="FV238" s="38"/>
      <c r="FW238" s="38"/>
      <c r="FX238" s="38"/>
      <c r="FY238" s="38"/>
      <c r="FZ238" s="38"/>
      <c r="GA238" s="38"/>
      <c r="GB238" s="38"/>
      <c r="GC238" s="38"/>
      <c r="GD238" s="38"/>
      <c r="GE238" s="38"/>
      <c r="GF238" s="38"/>
      <c r="GG238" s="38"/>
      <c r="GH238" s="38"/>
      <c r="GI238" s="38"/>
      <c r="GJ238" s="38"/>
      <c r="GK238" s="38"/>
      <c r="GL238" s="38"/>
      <c r="GM238" s="38"/>
      <c r="GN238" s="38"/>
      <c r="GO238" s="38"/>
      <c r="GP238" s="38"/>
      <c r="GQ238" s="38"/>
      <c r="GR238" s="38"/>
      <c r="GS238" s="38"/>
      <c r="GT238" s="38"/>
      <c r="GU238" s="38"/>
      <c r="GV238" s="38"/>
      <c r="GW238" s="38"/>
      <c r="GX238" s="38"/>
      <c r="GY238" s="38"/>
    </row>
    <row r="239" spans="6:212" ht="10.65" customHeight="1" x14ac:dyDescent="0.2"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CU239" s="38"/>
      <c r="CV239" s="38"/>
      <c r="EN239" s="38"/>
      <c r="EO239" s="38"/>
      <c r="EP239" s="38"/>
      <c r="EQ239" s="38"/>
      <c r="ER239" s="38"/>
      <c r="ES239" s="38"/>
      <c r="ET239" s="38"/>
      <c r="EU239" s="38"/>
      <c r="EV239" s="38"/>
      <c r="EW239" s="38"/>
      <c r="EX239" s="38"/>
      <c r="EY239" s="38"/>
      <c r="EZ239" s="38"/>
      <c r="FA239" s="38"/>
      <c r="FB239" s="38"/>
      <c r="FC239" s="38"/>
      <c r="FD239" s="38"/>
      <c r="FE239" s="38"/>
      <c r="FF239" s="38"/>
      <c r="FG239" s="38"/>
      <c r="FH239" s="38"/>
      <c r="FI239" s="38"/>
      <c r="FJ239" s="38"/>
      <c r="FK239" s="38"/>
      <c r="FL239" s="38"/>
      <c r="FM239" s="38"/>
      <c r="FN239" s="38"/>
      <c r="FO239" s="38"/>
      <c r="FP239" s="38"/>
      <c r="FQ239" s="38"/>
      <c r="FR239" s="38"/>
      <c r="FS239" s="38"/>
      <c r="FT239" s="38"/>
      <c r="FU239" s="38"/>
      <c r="FV239" s="38"/>
      <c r="FW239" s="38"/>
      <c r="FX239" s="38"/>
      <c r="FY239" s="38"/>
      <c r="FZ239" s="38"/>
      <c r="GA239" s="38"/>
      <c r="GB239" s="38"/>
      <c r="GC239" s="38"/>
      <c r="GD239" s="38"/>
      <c r="GE239" s="38"/>
      <c r="GF239" s="38"/>
      <c r="GG239" s="38"/>
      <c r="GH239" s="38"/>
      <c r="GI239" s="38"/>
      <c r="GJ239" s="38"/>
      <c r="GK239" s="38"/>
      <c r="GL239" s="38"/>
      <c r="GM239" s="38"/>
      <c r="GN239" s="38"/>
      <c r="GO239" s="38"/>
      <c r="GP239" s="38"/>
      <c r="GQ239" s="38"/>
      <c r="GR239" s="38"/>
      <c r="GS239" s="38"/>
      <c r="GT239" s="38"/>
      <c r="GU239" s="38"/>
      <c r="GV239" s="38"/>
      <c r="GW239" s="38"/>
      <c r="GX239" s="38"/>
      <c r="GY239" s="38"/>
    </row>
    <row r="240" spans="6:212" ht="10.65" customHeight="1" x14ac:dyDescent="0.2"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CU240" s="38"/>
      <c r="CV240" s="38"/>
      <c r="EN240" s="38"/>
      <c r="EO240" s="38"/>
      <c r="EP240" s="38"/>
      <c r="EQ240" s="38"/>
      <c r="ER240" s="38"/>
      <c r="ES240" s="38"/>
      <c r="ET240" s="38"/>
      <c r="EU240" s="38"/>
      <c r="EV240" s="38"/>
      <c r="EW240" s="38"/>
      <c r="EX240" s="38"/>
      <c r="EY240" s="38"/>
      <c r="EZ240" s="38"/>
      <c r="FA240" s="38"/>
      <c r="FB240" s="38"/>
      <c r="FC240" s="38"/>
      <c r="FD240" s="38"/>
      <c r="FE240" s="38"/>
      <c r="FF240" s="38"/>
      <c r="FG240" s="38"/>
      <c r="FH240" s="38"/>
      <c r="FI240" s="38"/>
      <c r="FJ240" s="38"/>
      <c r="FK240" s="38"/>
      <c r="FL240" s="38"/>
      <c r="FM240" s="38"/>
      <c r="FN240" s="38"/>
      <c r="FO240" s="38"/>
      <c r="FP240" s="38"/>
      <c r="FQ240" s="38"/>
      <c r="FR240" s="38"/>
      <c r="FS240" s="38"/>
      <c r="FT240" s="38"/>
      <c r="FU240" s="38"/>
      <c r="FV240" s="38"/>
      <c r="FW240" s="38"/>
      <c r="FX240" s="38"/>
      <c r="FY240" s="38"/>
      <c r="FZ240" s="38"/>
      <c r="GA240" s="38"/>
      <c r="GB240" s="38"/>
      <c r="GC240" s="38"/>
      <c r="GD240" s="38"/>
      <c r="GE240" s="38"/>
      <c r="GF240" s="38"/>
      <c r="GG240" s="38"/>
      <c r="GH240" s="38"/>
      <c r="GI240" s="38"/>
      <c r="GJ240" s="38"/>
      <c r="GK240" s="38"/>
      <c r="GL240" s="38"/>
      <c r="GM240" s="38"/>
      <c r="GN240" s="38"/>
      <c r="GO240" s="38"/>
      <c r="GP240" s="38"/>
      <c r="GQ240" s="38"/>
      <c r="GR240" s="38"/>
      <c r="GS240" s="38"/>
      <c r="GT240" s="38"/>
      <c r="GU240" s="38"/>
      <c r="GV240" s="38"/>
      <c r="GW240" s="38"/>
      <c r="GX240" s="38"/>
      <c r="GY240" s="38"/>
    </row>
    <row r="241" spans="56:143" s="38" customFormat="1" ht="10.65" customHeight="1" x14ac:dyDescent="0.2">
      <c r="BD241" s="102"/>
      <c r="BE241" s="102"/>
      <c r="BF241" s="102"/>
      <c r="BG241" s="102"/>
      <c r="BH241" s="102"/>
      <c r="BI241" s="102"/>
      <c r="BJ241" s="102"/>
      <c r="BK241" s="102"/>
      <c r="BL241" s="102"/>
      <c r="BM241" s="102"/>
      <c r="BN241" s="102"/>
      <c r="BO241" s="102"/>
      <c r="BP241" s="102"/>
      <c r="BQ241" s="102"/>
      <c r="BR241" s="102"/>
      <c r="BS241" s="102"/>
      <c r="BT241" s="102"/>
      <c r="BU241" s="102"/>
      <c r="BV241" s="102"/>
      <c r="BW241" s="102"/>
      <c r="BX241" s="102"/>
      <c r="BY241" s="102"/>
      <c r="BZ241" s="102"/>
      <c r="CA241" s="102"/>
      <c r="CB241" s="102"/>
      <c r="CC241" s="102"/>
      <c r="CD241" s="102"/>
      <c r="CE241" s="102"/>
      <c r="CF241" s="102"/>
      <c r="CG241" s="102"/>
      <c r="CH241" s="102"/>
      <c r="CI241" s="102"/>
      <c r="CJ241" s="102"/>
      <c r="CK241" s="102"/>
      <c r="CL241" s="102"/>
      <c r="CM241" s="102"/>
      <c r="CN241" s="102"/>
      <c r="CO241" s="102"/>
      <c r="CP241" s="102"/>
      <c r="CQ241" s="102"/>
      <c r="CR241" s="102"/>
      <c r="CS241" s="102"/>
      <c r="CT241" s="102"/>
      <c r="CW241" s="102"/>
      <c r="CX241" s="102"/>
      <c r="CY241" s="102"/>
      <c r="CZ241" s="102"/>
      <c r="DA241" s="102"/>
      <c r="DB241" s="102"/>
      <c r="DC241" s="102"/>
      <c r="DD241" s="102"/>
      <c r="DE241" s="102"/>
      <c r="DF241" s="102"/>
      <c r="DG241" s="102"/>
      <c r="DH241" s="102"/>
      <c r="DI241" s="102"/>
      <c r="DJ241" s="102"/>
      <c r="DK241" s="102"/>
      <c r="DL241" s="102"/>
      <c r="DM241" s="102"/>
      <c r="DN241" s="102"/>
      <c r="DO241" s="102"/>
      <c r="DP241" s="102"/>
      <c r="DQ241" s="102"/>
      <c r="DR241" s="102"/>
      <c r="DS241" s="102"/>
      <c r="DT241" s="102"/>
      <c r="DU241" s="102"/>
      <c r="DV241" s="102"/>
      <c r="DW241" s="102"/>
      <c r="DX241" s="102"/>
      <c r="DY241" s="102"/>
      <c r="DZ241" s="102"/>
      <c r="EA241" s="102"/>
      <c r="EB241" s="102"/>
      <c r="EC241" s="102"/>
      <c r="ED241" s="102"/>
      <c r="EE241" s="102"/>
      <c r="EF241" s="102"/>
      <c r="EG241" s="102"/>
      <c r="EH241" s="102"/>
      <c r="EI241" s="102"/>
      <c r="EJ241" s="102"/>
      <c r="EK241" s="102"/>
      <c r="EL241" s="102"/>
      <c r="EM241" s="102"/>
    </row>
    <row r="242" spans="56:143" s="38" customFormat="1" ht="10.65" customHeight="1" x14ac:dyDescent="0.2">
      <c r="BD242" s="102"/>
      <c r="BE242" s="102"/>
      <c r="BF242" s="102"/>
      <c r="BG242" s="102"/>
      <c r="BH242" s="102"/>
      <c r="BI242" s="102"/>
      <c r="BJ242" s="102"/>
      <c r="BK242" s="102"/>
      <c r="BL242" s="102"/>
      <c r="BM242" s="102"/>
      <c r="BN242" s="102"/>
      <c r="BO242" s="102"/>
      <c r="BP242" s="102"/>
      <c r="BQ242" s="102"/>
      <c r="BR242" s="102"/>
      <c r="BS242" s="102"/>
      <c r="BT242" s="102"/>
      <c r="BU242" s="102"/>
      <c r="BV242" s="102"/>
      <c r="BW242" s="102"/>
      <c r="BX242" s="102"/>
      <c r="BY242" s="102"/>
      <c r="BZ242" s="102"/>
      <c r="CA242" s="102"/>
      <c r="CB242" s="102"/>
      <c r="CC242" s="102"/>
      <c r="CD242" s="102"/>
      <c r="CE242" s="102"/>
      <c r="CF242" s="102"/>
      <c r="CG242" s="102"/>
      <c r="CH242" s="102"/>
      <c r="CI242" s="102"/>
      <c r="CJ242" s="102"/>
      <c r="CK242" s="102"/>
      <c r="CL242" s="102"/>
      <c r="CM242" s="102"/>
      <c r="CN242" s="102"/>
      <c r="CO242" s="102"/>
      <c r="CP242" s="102"/>
      <c r="CQ242" s="102"/>
      <c r="CR242" s="102"/>
      <c r="CS242" s="102"/>
      <c r="CT242" s="102"/>
      <c r="CW242" s="102"/>
      <c r="CX242" s="102"/>
      <c r="CY242" s="102"/>
      <c r="CZ242" s="102"/>
      <c r="DA242" s="102"/>
      <c r="DB242" s="102"/>
      <c r="DC242" s="102"/>
      <c r="DD242" s="102"/>
      <c r="DE242" s="102"/>
      <c r="DF242" s="102"/>
      <c r="DG242" s="102"/>
      <c r="DH242" s="102"/>
      <c r="DI242" s="102"/>
      <c r="DJ242" s="102"/>
      <c r="DK242" s="102"/>
      <c r="DL242" s="102"/>
      <c r="DM242" s="102"/>
      <c r="DN242" s="102"/>
      <c r="DO242" s="102"/>
      <c r="DP242" s="102"/>
      <c r="DQ242" s="102"/>
      <c r="DR242" s="102"/>
      <c r="DS242" s="102"/>
      <c r="DT242" s="102"/>
      <c r="DU242" s="102"/>
      <c r="DV242" s="102"/>
      <c r="DW242" s="102"/>
      <c r="DX242" s="102"/>
      <c r="DY242" s="102"/>
      <c r="DZ242" s="102"/>
      <c r="EA242" s="102"/>
      <c r="EB242" s="102"/>
      <c r="EC242" s="102"/>
      <c r="ED242" s="102"/>
      <c r="EE242" s="102"/>
      <c r="EF242" s="102"/>
      <c r="EG242" s="102"/>
      <c r="EH242" s="102"/>
      <c r="EI242" s="102"/>
      <c r="EJ242" s="102"/>
      <c r="EK242" s="102"/>
      <c r="EL242" s="102"/>
      <c r="EM242" s="102"/>
    </row>
    <row r="243" spans="56:143" s="38" customFormat="1" ht="10.65" customHeight="1" x14ac:dyDescent="0.2">
      <c r="BD243" s="102"/>
      <c r="BE243" s="102"/>
      <c r="BF243" s="102"/>
      <c r="BG243" s="102"/>
      <c r="BH243" s="102"/>
      <c r="BI243" s="102"/>
      <c r="BJ243" s="102"/>
      <c r="BK243" s="102"/>
      <c r="BL243" s="102"/>
      <c r="BM243" s="102"/>
      <c r="BN243" s="102"/>
      <c r="BO243" s="102"/>
      <c r="BP243" s="102"/>
      <c r="BQ243" s="102"/>
      <c r="BR243" s="102"/>
      <c r="BS243" s="102"/>
      <c r="BT243" s="102"/>
      <c r="BU243" s="102"/>
      <c r="BV243" s="102"/>
      <c r="BW243" s="102"/>
      <c r="BX243" s="102"/>
      <c r="BY243" s="102"/>
      <c r="BZ243" s="102"/>
      <c r="CA243" s="102"/>
      <c r="CB243" s="102"/>
      <c r="CC243" s="102"/>
      <c r="CD243" s="102"/>
      <c r="CE243" s="102"/>
      <c r="CF243" s="102"/>
      <c r="CG243" s="102"/>
      <c r="CH243" s="102"/>
      <c r="CI243" s="102"/>
      <c r="CJ243" s="102"/>
      <c r="CK243" s="102"/>
      <c r="CL243" s="102"/>
      <c r="CM243" s="102"/>
      <c r="CN243" s="102"/>
      <c r="CO243" s="102"/>
      <c r="CP243" s="102"/>
      <c r="CQ243" s="102"/>
      <c r="CR243" s="102"/>
      <c r="CS243" s="102"/>
      <c r="CT243" s="102"/>
      <c r="CW243" s="102"/>
      <c r="CX243" s="102"/>
      <c r="CY243" s="102"/>
      <c r="CZ243" s="102"/>
      <c r="DA243" s="102"/>
      <c r="DB243" s="102"/>
      <c r="DC243" s="102"/>
      <c r="DD243" s="102"/>
      <c r="DE243" s="102"/>
      <c r="DF243" s="102"/>
      <c r="DG243" s="102"/>
      <c r="DH243" s="102"/>
      <c r="DI243" s="102"/>
      <c r="DJ243" s="102"/>
      <c r="DK243" s="102"/>
      <c r="DL243" s="102"/>
      <c r="DM243" s="102"/>
      <c r="DN243" s="102"/>
      <c r="DO243" s="102"/>
      <c r="DP243" s="102"/>
      <c r="DQ243" s="102"/>
      <c r="DR243" s="102"/>
      <c r="DS243" s="102"/>
      <c r="DT243" s="102"/>
      <c r="DU243" s="102"/>
      <c r="DV243" s="102"/>
      <c r="DW243" s="102"/>
      <c r="DX243" s="102"/>
      <c r="DY243" s="102"/>
      <c r="DZ243" s="102"/>
      <c r="EA243" s="102"/>
      <c r="EB243" s="102"/>
      <c r="EC243" s="102"/>
      <c r="ED243" s="102"/>
      <c r="EE243" s="102"/>
      <c r="EF243" s="102"/>
      <c r="EG243" s="102"/>
      <c r="EH243" s="102"/>
      <c r="EI243" s="102"/>
      <c r="EJ243" s="102"/>
      <c r="EK243" s="102"/>
      <c r="EL243" s="102"/>
      <c r="EM243" s="102"/>
    </row>
    <row r="244" spans="56:143" s="38" customFormat="1" ht="10.65" customHeight="1" x14ac:dyDescent="0.2">
      <c r="BD244" s="102"/>
      <c r="BE244" s="102"/>
      <c r="BF244" s="102"/>
      <c r="BG244" s="102"/>
      <c r="BH244" s="102"/>
      <c r="BI244" s="102"/>
      <c r="BJ244" s="102"/>
      <c r="BK244" s="102"/>
      <c r="BL244" s="102"/>
      <c r="BM244" s="102"/>
      <c r="BN244" s="102"/>
      <c r="BO244" s="102"/>
      <c r="BP244" s="102"/>
      <c r="BQ244" s="102"/>
      <c r="BR244" s="102"/>
      <c r="BS244" s="102"/>
      <c r="BT244" s="102"/>
      <c r="BU244" s="102"/>
      <c r="BV244" s="102"/>
      <c r="BW244" s="102"/>
      <c r="BX244" s="102"/>
      <c r="BY244" s="102"/>
      <c r="BZ244" s="102"/>
      <c r="CA244" s="102"/>
      <c r="CB244" s="102"/>
      <c r="CC244" s="102"/>
      <c r="CD244" s="102"/>
      <c r="CE244" s="102"/>
      <c r="CF244" s="102"/>
      <c r="CG244" s="102"/>
      <c r="CH244" s="102"/>
      <c r="CI244" s="102"/>
      <c r="CJ244" s="102"/>
      <c r="CK244" s="102"/>
      <c r="CL244" s="102"/>
      <c r="CM244" s="102"/>
      <c r="CN244" s="102"/>
      <c r="CO244" s="102"/>
      <c r="CP244" s="102"/>
      <c r="CQ244" s="102"/>
      <c r="CR244" s="102"/>
      <c r="CS244" s="102"/>
      <c r="CT244" s="102"/>
      <c r="CW244" s="102"/>
      <c r="CX244" s="102"/>
      <c r="CY244" s="102"/>
      <c r="CZ244" s="102"/>
      <c r="DA244" s="102"/>
      <c r="DB244" s="102"/>
      <c r="DC244" s="102"/>
      <c r="DD244" s="102"/>
      <c r="DE244" s="102"/>
      <c r="DF244" s="102"/>
      <c r="DG244" s="102"/>
      <c r="DH244" s="102"/>
      <c r="DI244" s="102"/>
      <c r="DJ244" s="102"/>
      <c r="DK244" s="102"/>
      <c r="DL244" s="102"/>
      <c r="DM244" s="102"/>
      <c r="DN244" s="102"/>
      <c r="DO244" s="102"/>
      <c r="DP244" s="102"/>
      <c r="DQ244" s="102"/>
      <c r="DR244" s="102"/>
      <c r="DS244" s="102"/>
      <c r="DT244" s="102"/>
      <c r="DU244" s="102"/>
      <c r="DV244" s="102"/>
      <c r="DW244" s="102"/>
      <c r="DX244" s="102"/>
      <c r="DY244" s="102"/>
      <c r="DZ244" s="102"/>
      <c r="EA244" s="102"/>
      <c r="EB244" s="102"/>
      <c r="EC244" s="102"/>
      <c r="ED244" s="102"/>
      <c r="EE244" s="102"/>
      <c r="EF244" s="102"/>
      <c r="EG244" s="102"/>
      <c r="EH244" s="102"/>
      <c r="EI244" s="102"/>
      <c r="EJ244" s="102"/>
      <c r="EK244" s="102"/>
      <c r="EL244" s="102"/>
      <c r="EM244" s="102"/>
    </row>
    <row r="245" spans="56:143" s="38" customFormat="1" ht="10.65" customHeight="1" x14ac:dyDescent="0.2">
      <c r="BD245" s="102"/>
      <c r="BE245" s="102"/>
      <c r="BF245" s="102"/>
      <c r="BG245" s="102"/>
      <c r="BH245" s="102"/>
      <c r="BI245" s="102"/>
      <c r="BJ245" s="102"/>
      <c r="BK245" s="102"/>
      <c r="BL245" s="102"/>
      <c r="BM245" s="102"/>
      <c r="BN245" s="102"/>
      <c r="BO245" s="102"/>
      <c r="BP245" s="102"/>
      <c r="BQ245" s="102"/>
      <c r="BR245" s="102"/>
      <c r="BS245" s="102"/>
      <c r="BT245" s="102"/>
      <c r="BU245" s="102"/>
      <c r="BV245" s="102"/>
      <c r="BW245" s="102"/>
      <c r="BX245" s="102"/>
      <c r="BY245" s="102"/>
      <c r="BZ245" s="102"/>
      <c r="CA245" s="102"/>
      <c r="CB245" s="102"/>
      <c r="CC245" s="102"/>
      <c r="CD245" s="102"/>
      <c r="CE245" s="102"/>
      <c r="CF245" s="102"/>
      <c r="CG245" s="102"/>
      <c r="CH245" s="102"/>
      <c r="CI245" s="102"/>
      <c r="CJ245" s="102"/>
      <c r="CK245" s="102"/>
      <c r="CL245" s="102"/>
      <c r="CM245" s="102"/>
      <c r="CN245" s="102"/>
      <c r="CO245" s="102"/>
      <c r="CP245" s="102"/>
      <c r="CQ245" s="102"/>
      <c r="CR245" s="102"/>
      <c r="CS245" s="102"/>
      <c r="CT245" s="102"/>
      <c r="CW245" s="102"/>
      <c r="CX245" s="102"/>
      <c r="CY245" s="102"/>
      <c r="CZ245" s="102"/>
      <c r="DA245" s="102"/>
      <c r="DB245" s="102"/>
      <c r="DC245" s="102"/>
      <c r="DD245" s="102"/>
      <c r="DE245" s="102"/>
      <c r="DF245" s="102"/>
      <c r="DG245" s="102"/>
      <c r="DH245" s="102"/>
      <c r="DI245" s="102"/>
      <c r="DJ245" s="102"/>
      <c r="DK245" s="102"/>
      <c r="DL245" s="102"/>
      <c r="DM245" s="102"/>
      <c r="DN245" s="102"/>
      <c r="DO245" s="102"/>
      <c r="DP245" s="102"/>
      <c r="DQ245" s="102"/>
      <c r="DR245" s="102"/>
      <c r="DS245" s="102"/>
      <c r="DT245" s="102"/>
      <c r="DU245" s="102"/>
      <c r="DV245" s="102"/>
      <c r="DW245" s="102"/>
      <c r="DX245" s="102"/>
      <c r="DY245" s="102"/>
      <c r="DZ245" s="102"/>
      <c r="EA245" s="102"/>
      <c r="EB245" s="102"/>
      <c r="EC245" s="102"/>
      <c r="ED245" s="102"/>
      <c r="EE245" s="102"/>
      <c r="EF245" s="102"/>
      <c r="EG245" s="102"/>
      <c r="EH245" s="102"/>
      <c r="EI245" s="102"/>
      <c r="EJ245" s="102"/>
      <c r="EK245" s="102"/>
      <c r="EL245" s="102"/>
      <c r="EM245" s="102"/>
    </row>
    <row r="246" spans="56:143" s="38" customFormat="1" ht="10.65" customHeight="1" x14ac:dyDescent="0.2"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  <c r="BP246" s="102"/>
      <c r="BQ246" s="102"/>
      <c r="BR246" s="102"/>
      <c r="BS246" s="102"/>
      <c r="BT246" s="102"/>
      <c r="BU246" s="102"/>
      <c r="BV246" s="102"/>
      <c r="BW246" s="102"/>
      <c r="BX246" s="102"/>
      <c r="BY246" s="102"/>
      <c r="BZ246" s="102"/>
      <c r="CA246" s="102"/>
      <c r="CB246" s="102"/>
      <c r="CC246" s="102"/>
      <c r="CD246" s="102"/>
      <c r="CE246" s="102"/>
      <c r="CF246" s="102"/>
      <c r="CG246" s="102"/>
      <c r="CH246" s="102"/>
      <c r="CI246" s="102"/>
      <c r="CJ246" s="102"/>
      <c r="CK246" s="102"/>
      <c r="CL246" s="102"/>
      <c r="CM246" s="102"/>
      <c r="CN246" s="102"/>
      <c r="CO246" s="102"/>
      <c r="CP246" s="102"/>
      <c r="CQ246" s="102"/>
      <c r="CR246" s="102"/>
      <c r="CS246" s="102"/>
      <c r="CT246" s="102"/>
      <c r="CW246" s="102"/>
      <c r="CX246" s="102"/>
      <c r="CY246" s="102"/>
      <c r="CZ246" s="102"/>
      <c r="DA246" s="102"/>
      <c r="DB246" s="102"/>
      <c r="DC246" s="102"/>
      <c r="DD246" s="102"/>
      <c r="DE246" s="102"/>
      <c r="DF246" s="102"/>
      <c r="DG246" s="102"/>
      <c r="DH246" s="102"/>
      <c r="DI246" s="102"/>
      <c r="DJ246" s="102"/>
      <c r="DK246" s="102"/>
      <c r="DL246" s="102"/>
      <c r="DM246" s="102"/>
      <c r="DN246" s="102"/>
      <c r="DO246" s="102"/>
      <c r="DP246" s="102"/>
      <c r="DQ246" s="102"/>
      <c r="DR246" s="102"/>
      <c r="DS246" s="102"/>
      <c r="DT246" s="102"/>
      <c r="DU246" s="102"/>
      <c r="DV246" s="102"/>
      <c r="DW246" s="102"/>
      <c r="DX246" s="102"/>
      <c r="DY246" s="102"/>
      <c r="DZ246" s="102"/>
      <c r="EA246" s="102"/>
      <c r="EB246" s="102"/>
      <c r="EC246" s="102"/>
      <c r="ED246" s="102"/>
      <c r="EE246" s="102"/>
      <c r="EF246" s="102"/>
      <c r="EG246" s="102"/>
      <c r="EH246" s="102"/>
      <c r="EI246" s="102"/>
      <c r="EJ246" s="102"/>
      <c r="EK246" s="102"/>
      <c r="EL246" s="102"/>
      <c r="EM246" s="102"/>
    </row>
    <row r="247" spans="56:143" s="38" customFormat="1" ht="10.65" customHeight="1" x14ac:dyDescent="0.2">
      <c r="BD247" s="102"/>
      <c r="BE247" s="102"/>
      <c r="BF247" s="102"/>
      <c r="BG247" s="102"/>
      <c r="BH247" s="102"/>
      <c r="BI247" s="102"/>
      <c r="BJ247" s="102"/>
      <c r="BK247" s="102"/>
      <c r="BL247" s="102"/>
      <c r="BM247" s="102"/>
      <c r="BN247" s="102"/>
      <c r="BO247" s="102"/>
      <c r="BP247" s="102"/>
      <c r="BQ247" s="102"/>
      <c r="BR247" s="102"/>
      <c r="BS247" s="102"/>
      <c r="BT247" s="102"/>
      <c r="BU247" s="102"/>
      <c r="BV247" s="102"/>
      <c r="BW247" s="102"/>
      <c r="BX247" s="102"/>
      <c r="BY247" s="102"/>
      <c r="BZ247" s="102"/>
      <c r="CA247" s="102"/>
      <c r="CB247" s="102"/>
      <c r="CC247" s="102"/>
      <c r="CD247" s="102"/>
      <c r="CE247" s="102"/>
      <c r="CF247" s="102"/>
      <c r="CG247" s="102"/>
      <c r="CH247" s="102"/>
      <c r="CI247" s="102"/>
      <c r="CJ247" s="102"/>
      <c r="CK247" s="102"/>
      <c r="CL247" s="102"/>
      <c r="CM247" s="102"/>
      <c r="CN247" s="102"/>
      <c r="CO247" s="102"/>
      <c r="CP247" s="102"/>
      <c r="CQ247" s="102"/>
      <c r="CR247" s="102"/>
      <c r="CS247" s="102"/>
      <c r="CT247" s="102"/>
      <c r="CW247" s="102"/>
      <c r="CX247" s="102"/>
      <c r="CY247" s="102"/>
      <c r="CZ247" s="102"/>
      <c r="DA247" s="102"/>
      <c r="DB247" s="102"/>
      <c r="DC247" s="102"/>
      <c r="DD247" s="102"/>
      <c r="DE247" s="102"/>
      <c r="DF247" s="102"/>
      <c r="DG247" s="102"/>
      <c r="DH247" s="102"/>
      <c r="DI247" s="102"/>
      <c r="DJ247" s="102"/>
      <c r="DK247" s="102"/>
      <c r="DL247" s="102"/>
      <c r="DM247" s="102"/>
      <c r="DN247" s="102"/>
      <c r="DO247" s="102"/>
      <c r="DP247" s="102"/>
      <c r="DQ247" s="102"/>
      <c r="DR247" s="102"/>
      <c r="DS247" s="102"/>
      <c r="DT247" s="102"/>
      <c r="DU247" s="102"/>
      <c r="DV247" s="102"/>
      <c r="DW247" s="102"/>
      <c r="DX247" s="102"/>
      <c r="DY247" s="102"/>
      <c r="DZ247" s="102"/>
      <c r="EA247" s="102"/>
      <c r="EB247" s="102"/>
      <c r="EC247" s="102"/>
      <c r="ED247" s="102"/>
      <c r="EE247" s="102"/>
      <c r="EF247" s="102"/>
      <c r="EG247" s="102"/>
      <c r="EH247" s="102"/>
      <c r="EI247" s="102"/>
      <c r="EJ247" s="102"/>
      <c r="EK247" s="102"/>
      <c r="EL247" s="102"/>
      <c r="EM247" s="102"/>
    </row>
    <row r="248" spans="56:143" s="38" customFormat="1" ht="10.65" customHeight="1" x14ac:dyDescent="0.2">
      <c r="BD248" s="102"/>
      <c r="BE248" s="102"/>
      <c r="BF248" s="102"/>
      <c r="BG248" s="102"/>
      <c r="BH248" s="102"/>
      <c r="BI248" s="102"/>
      <c r="BJ248" s="102"/>
      <c r="BK248" s="102"/>
      <c r="BL248" s="102"/>
      <c r="BM248" s="102"/>
      <c r="BN248" s="102"/>
      <c r="BO248" s="102"/>
      <c r="BP248" s="102"/>
      <c r="BQ248" s="102"/>
      <c r="BR248" s="102"/>
      <c r="BS248" s="102"/>
      <c r="BT248" s="102"/>
      <c r="BU248" s="102"/>
      <c r="BV248" s="102"/>
      <c r="BW248" s="102"/>
      <c r="BX248" s="102"/>
      <c r="BY248" s="102"/>
      <c r="BZ248" s="102"/>
      <c r="CA248" s="102"/>
      <c r="CB248" s="102"/>
      <c r="CC248" s="102"/>
      <c r="CD248" s="102"/>
      <c r="CE248" s="102"/>
      <c r="CF248" s="102"/>
      <c r="CG248" s="102"/>
      <c r="CH248" s="102"/>
      <c r="CI248" s="102"/>
      <c r="CJ248" s="102"/>
      <c r="CK248" s="102"/>
      <c r="CL248" s="102"/>
      <c r="CM248" s="102"/>
      <c r="CN248" s="102"/>
      <c r="CO248" s="102"/>
      <c r="CP248" s="102"/>
      <c r="CQ248" s="102"/>
      <c r="CR248" s="102"/>
      <c r="CS248" s="102"/>
      <c r="CT248" s="102"/>
      <c r="CW248" s="102"/>
      <c r="CX248" s="102"/>
      <c r="CY248" s="102"/>
      <c r="CZ248" s="102"/>
      <c r="DA248" s="102"/>
      <c r="DB248" s="102"/>
      <c r="DC248" s="102"/>
      <c r="DD248" s="102"/>
      <c r="DE248" s="102"/>
      <c r="DF248" s="102"/>
      <c r="DG248" s="102"/>
      <c r="DH248" s="102"/>
      <c r="DI248" s="102"/>
      <c r="DJ248" s="102"/>
      <c r="DK248" s="102"/>
      <c r="DL248" s="102"/>
      <c r="DM248" s="102"/>
      <c r="DN248" s="102"/>
      <c r="DO248" s="102"/>
      <c r="DP248" s="102"/>
      <c r="DQ248" s="102"/>
      <c r="DR248" s="102"/>
      <c r="DS248" s="102"/>
      <c r="DT248" s="102"/>
      <c r="DU248" s="102"/>
      <c r="DV248" s="102"/>
      <c r="DW248" s="102"/>
      <c r="DX248" s="102"/>
      <c r="DY248" s="102"/>
      <c r="DZ248" s="102"/>
      <c r="EA248" s="102"/>
      <c r="EB248" s="102"/>
      <c r="EC248" s="102"/>
      <c r="ED248" s="102"/>
      <c r="EE248" s="102"/>
      <c r="EF248" s="102"/>
      <c r="EG248" s="102"/>
      <c r="EH248" s="102"/>
      <c r="EI248" s="102"/>
      <c r="EJ248" s="102"/>
      <c r="EK248" s="102"/>
      <c r="EL248" s="102"/>
      <c r="EM248" s="102"/>
    </row>
    <row r="249" spans="56:143" s="38" customFormat="1" ht="10.65" customHeight="1" x14ac:dyDescent="0.2">
      <c r="BD249" s="102"/>
      <c r="BE249" s="102"/>
      <c r="BF249" s="102"/>
      <c r="BG249" s="102"/>
      <c r="BH249" s="102"/>
      <c r="BI249" s="102"/>
      <c r="BJ249" s="102"/>
      <c r="BK249" s="102"/>
      <c r="BL249" s="102"/>
      <c r="BM249" s="102"/>
      <c r="BN249" s="102"/>
      <c r="BO249" s="102"/>
      <c r="BP249" s="102"/>
      <c r="BQ249" s="102"/>
      <c r="BR249" s="102"/>
      <c r="BS249" s="102"/>
      <c r="BT249" s="102"/>
      <c r="BU249" s="102"/>
      <c r="BV249" s="102"/>
      <c r="BW249" s="102"/>
      <c r="BX249" s="102"/>
      <c r="BY249" s="102"/>
      <c r="BZ249" s="102"/>
      <c r="CA249" s="102"/>
      <c r="CB249" s="102"/>
      <c r="CC249" s="102"/>
      <c r="CD249" s="102"/>
      <c r="CE249" s="102"/>
      <c r="CF249" s="102"/>
      <c r="CG249" s="102"/>
      <c r="CH249" s="102"/>
      <c r="CI249" s="102"/>
      <c r="CJ249" s="102"/>
      <c r="CK249" s="102"/>
      <c r="CL249" s="102"/>
      <c r="CM249" s="102"/>
      <c r="CN249" s="102"/>
      <c r="CO249" s="102"/>
      <c r="CP249" s="102"/>
      <c r="CQ249" s="102"/>
      <c r="CR249" s="102"/>
      <c r="CS249" s="102"/>
      <c r="CT249" s="102"/>
      <c r="CW249" s="102"/>
      <c r="CX249" s="102"/>
      <c r="CY249" s="102"/>
      <c r="CZ249" s="102"/>
      <c r="DA249" s="102"/>
      <c r="DB249" s="102"/>
      <c r="DC249" s="102"/>
      <c r="DD249" s="102"/>
      <c r="DE249" s="102"/>
      <c r="DF249" s="102"/>
      <c r="DG249" s="102"/>
      <c r="DH249" s="102"/>
      <c r="DI249" s="102"/>
      <c r="DJ249" s="102"/>
      <c r="DK249" s="102"/>
      <c r="DL249" s="102"/>
      <c r="DM249" s="102"/>
      <c r="DN249" s="102"/>
      <c r="DO249" s="102"/>
      <c r="DP249" s="102"/>
      <c r="DQ249" s="102"/>
      <c r="DR249" s="102"/>
      <c r="DS249" s="102"/>
      <c r="DT249" s="102"/>
      <c r="DU249" s="102"/>
      <c r="DV249" s="102"/>
      <c r="DW249" s="102"/>
      <c r="DX249" s="102"/>
      <c r="DY249" s="102"/>
      <c r="DZ249" s="102"/>
      <c r="EA249" s="102"/>
      <c r="EB249" s="102"/>
      <c r="EC249" s="102"/>
      <c r="ED249" s="102"/>
      <c r="EE249" s="102"/>
      <c r="EF249" s="102"/>
      <c r="EG249" s="102"/>
      <c r="EH249" s="102"/>
      <c r="EI249" s="102"/>
      <c r="EJ249" s="102"/>
      <c r="EK249" s="102"/>
      <c r="EL249" s="102"/>
      <c r="EM249" s="102"/>
    </row>
    <row r="250" spans="56:143" s="38" customFormat="1" ht="10.65" customHeight="1" x14ac:dyDescent="0.2">
      <c r="BD250" s="102"/>
      <c r="BE250" s="102"/>
      <c r="BF250" s="102"/>
      <c r="BG250" s="102"/>
      <c r="BH250" s="102"/>
      <c r="BI250" s="102"/>
      <c r="BJ250" s="102"/>
      <c r="BK250" s="102"/>
      <c r="BL250" s="102"/>
      <c r="BM250" s="102"/>
      <c r="BN250" s="102"/>
      <c r="BO250" s="102"/>
      <c r="BP250" s="102"/>
      <c r="BQ250" s="102"/>
      <c r="BR250" s="102"/>
      <c r="BS250" s="102"/>
      <c r="BT250" s="102"/>
      <c r="BU250" s="102"/>
      <c r="BV250" s="102"/>
      <c r="BW250" s="102"/>
      <c r="BX250" s="102"/>
      <c r="BY250" s="102"/>
      <c r="BZ250" s="102"/>
      <c r="CA250" s="102"/>
      <c r="CB250" s="102"/>
      <c r="CC250" s="102"/>
      <c r="CD250" s="102"/>
      <c r="CE250" s="102"/>
      <c r="CF250" s="102"/>
      <c r="CG250" s="102"/>
      <c r="CH250" s="102"/>
      <c r="CI250" s="102"/>
      <c r="CJ250" s="102"/>
      <c r="CK250" s="102"/>
      <c r="CL250" s="102"/>
      <c r="CM250" s="102"/>
      <c r="CN250" s="102"/>
      <c r="CO250" s="102"/>
      <c r="CP250" s="102"/>
      <c r="CQ250" s="102"/>
      <c r="CR250" s="102"/>
      <c r="CS250" s="102"/>
      <c r="CT250" s="102"/>
      <c r="CW250" s="102"/>
      <c r="CX250" s="102"/>
      <c r="CY250" s="102"/>
      <c r="CZ250" s="102"/>
      <c r="DA250" s="102"/>
      <c r="DB250" s="102"/>
      <c r="DC250" s="102"/>
      <c r="DD250" s="102"/>
      <c r="DE250" s="102"/>
      <c r="DF250" s="102"/>
      <c r="DG250" s="102"/>
      <c r="DH250" s="102"/>
      <c r="DI250" s="102"/>
      <c r="DJ250" s="102"/>
      <c r="DK250" s="102"/>
      <c r="DL250" s="102"/>
      <c r="DM250" s="102"/>
      <c r="DN250" s="102"/>
      <c r="DO250" s="102"/>
      <c r="DP250" s="102"/>
      <c r="DQ250" s="102"/>
      <c r="DR250" s="102"/>
      <c r="DS250" s="102"/>
      <c r="DT250" s="102"/>
      <c r="DU250" s="102"/>
      <c r="DV250" s="102"/>
      <c r="DW250" s="102"/>
      <c r="DX250" s="102"/>
      <c r="DY250" s="102"/>
      <c r="DZ250" s="102"/>
      <c r="EA250" s="102"/>
      <c r="EB250" s="102"/>
      <c r="EC250" s="102"/>
      <c r="ED250" s="102"/>
      <c r="EE250" s="102"/>
      <c r="EF250" s="102"/>
      <c r="EG250" s="102"/>
      <c r="EH250" s="102"/>
      <c r="EI250" s="102"/>
      <c r="EJ250" s="102"/>
      <c r="EK250" s="102"/>
      <c r="EL250" s="102"/>
      <c r="EM250" s="102"/>
    </row>
    <row r="251" spans="56:143" s="38" customFormat="1" ht="10.65" customHeight="1" x14ac:dyDescent="0.2"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2"/>
      <c r="BP251" s="102"/>
      <c r="BQ251" s="102"/>
      <c r="BR251" s="102"/>
      <c r="BS251" s="102"/>
      <c r="BT251" s="102"/>
      <c r="BU251" s="102"/>
      <c r="BV251" s="102"/>
      <c r="BW251" s="102"/>
      <c r="BX251" s="102"/>
      <c r="BY251" s="102"/>
      <c r="BZ251" s="102"/>
      <c r="CA251" s="102"/>
      <c r="CB251" s="102"/>
      <c r="CC251" s="102"/>
      <c r="CD251" s="102"/>
      <c r="CE251" s="102"/>
      <c r="CF251" s="102"/>
      <c r="CG251" s="102"/>
      <c r="CH251" s="102"/>
      <c r="CI251" s="102"/>
      <c r="CJ251" s="102"/>
      <c r="CK251" s="102"/>
      <c r="CL251" s="102"/>
      <c r="CM251" s="102"/>
      <c r="CN251" s="102"/>
      <c r="CO251" s="102"/>
      <c r="CP251" s="102"/>
      <c r="CQ251" s="102"/>
      <c r="CR251" s="102"/>
      <c r="CS251" s="102"/>
      <c r="CT251" s="102"/>
      <c r="CW251" s="102"/>
      <c r="CX251" s="102"/>
      <c r="CY251" s="102"/>
      <c r="CZ251" s="102"/>
      <c r="DA251" s="102"/>
      <c r="DB251" s="102"/>
      <c r="DC251" s="102"/>
      <c r="DD251" s="102"/>
      <c r="DE251" s="102"/>
      <c r="DF251" s="102"/>
      <c r="DG251" s="102"/>
      <c r="DH251" s="102"/>
      <c r="DI251" s="102"/>
      <c r="DJ251" s="102"/>
      <c r="DK251" s="102"/>
      <c r="DL251" s="102"/>
      <c r="DM251" s="102"/>
      <c r="DN251" s="102"/>
      <c r="DO251" s="102"/>
      <c r="DP251" s="102"/>
      <c r="DQ251" s="102"/>
      <c r="DR251" s="102"/>
      <c r="DS251" s="102"/>
      <c r="DT251" s="102"/>
      <c r="DU251" s="102"/>
      <c r="DV251" s="102"/>
      <c r="DW251" s="102"/>
      <c r="DX251" s="102"/>
      <c r="DY251" s="102"/>
      <c r="DZ251" s="102"/>
      <c r="EA251" s="102"/>
      <c r="EB251" s="102"/>
      <c r="EC251" s="102"/>
      <c r="ED251" s="102"/>
      <c r="EE251" s="102"/>
      <c r="EF251" s="102"/>
      <c r="EG251" s="102"/>
      <c r="EH251" s="102"/>
      <c r="EI251" s="102"/>
      <c r="EJ251" s="102"/>
      <c r="EK251" s="102"/>
      <c r="EL251" s="102"/>
      <c r="EM251" s="102"/>
    </row>
    <row r="252" spans="56:143" s="38" customFormat="1" ht="10.65" customHeight="1" x14ac:dyDescent="0.2">
      <c r="BD252" s="102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  <c r="BP252" s="102"/>
      <c r="BQ252" s="102"/>
      <c r="BR252" s="102"/>
      <c r="BS252" s="102"/>
      <c r="BT252" s="102"/>
      <c r="BU252" s="102"/>
      <c r="BV252" s="102"/>
      <c r="BW252" s="102"/>
      <c r="BX252" s="102"/>
      <c r="BY252" s="102"/>
      <c r="BZ252" s="102"/>
      <c r="CA252" s="102"/>
      <c r="CB252" s="102"/>
      <c r="CC252" s="102"/>
      <c r="CD252" s="102"/>
      <c r="CE252" s="102"/>
      <c r="CF252" s="102"/>
      <c r="CG252" s="102"/>
      <c r="CH252" s="102"/>
      <c r="CI252" s="102"/>
      <c r="CJ252" s="102"/>
      <c r="CK252" s="102"/>
      <c r="CL252" s="102"/>
      <c r="CM252" s="102"/>
      <c r="CN252" s="102"/>
      <c r="CO252" s="102"/>
      <c r="CP252" s="102"/>
      <c r="CQ252" s="102"/>
      <c r="CR252" s="102"/>
      <c r="CS252" s="102"/>
      <c r="CT252" s="102"/>
      <c r="CW252" s="102"/>
      <c r="CX252" s="102"/>
      <c r="CY252" s="102"/>
      <c r="CZ252" s="102"/>
      <c r="DA252" s="102"/>
      <c r="DB252" s="102"/>
      <c r="DC252" s="102"/>
      <c r="DD252" s="102"/>
      <c r="DE252" s="102"/>
      <c r="DF252" s="102"/>
      <c r="DG252" s="102"/>
      <c r="DH252" s="102"/>
      <c r="DI252" s="102"/>
      <c r="DJ252" s="102"/>
      <c r="DK252" s="102"/>
      <c r="DL252" s="102"/>
      <c r="DM252" s="102"/>
      <c r="DN252" s="102"/>
      <c r="DO252" s="102"/>
      <c r="DP252" s="102"/>
      <c r="DQ252" s="102"/>
      <c r="DR252" s="102"/>
      <c r="DS252" s="102"/>
      <c r="DT252" s="102"/>
      <c r="DU252" s="102"/>
      <c r="DV252" s="102"/>
      <c r="DW252" s="102"/>
      <c r="DX252" s="102"/>
      <c r="DY252" s="102"/>
      <c r="DZ252" s="102"/>
      <c r="EA252" s="102"/>
      <c r="EB252" s="102"/>
      <c r="EC252" s="102"/>
      <c r="ED252" s="102"/>
      <c r="EE252" s="102"/>
      <c r="EF252" s="102"/>
      <c r="EG252" s="102"/>
      <c r="EH252" s="102"/>
      <c r="EI252" s="102"/>
      <c r="EJ252" s="102"/>
      <c r="EK252" s="102"/>
      <c r="EL252" s="102"/>
      <c r="EM252" s="102"/>
    </row>
    <row r="253" spans="56:143" s="38" customFormat="1" ht="10.65" customHeight="1" x14ac:dyDescent="0.2">
      <c r="BD253" s="102"/>
      <c r="BE253" s="102"/>
      <c r="BF253" s="102"/>
      <c r="BG253" s="102"/>
      <c r="BH253" s="102"/>
      <c r="BI253" s="102"/>
      <c r="BJ253" s="102"/>
      <c r="BK253" s="102"/>
      <c r="BL253" s="102"/>
      <c r="BM253" s="102"/>
      <c r="BN253" s="102"/>
      <c r="BO253" s="102"/>
      <c r="BP253" s="102"/>
      <c r="BQ253" s="102"/>
      <c r="BR253" s="102"/>
      <c r="BS253" s="102"/>
      <c r="BT253" s="102"/>
      <c r="BU253" s="102"/>
      <c r="BV253" s="102"/>
      <c r="BW253" s="102"/>
      <c r="BX253" s="102"/>
      <c r="BY253" s="102"/>
      <c r="BZ253" s="102"/>
      <c r="CA253" s="102"/>
      <c r="CB253" s="102"/>
      <c r="CC253" s="102"/>
      <c r="CD253" s="102"/>
      <c r="CE253" s="102"/>
      <c r="CF253" s="102"/>
      <c r="CG253" s="102"/>
      <c r="CH253" s="102"/>
      <c r="CI253" s="102"/>
      <c r="CJ253" s="102"/>
      <c r="CK253" s="102"/>
      <c r="CL253" s="102"/>
      <c r="CM253" s="102"/>
      <c r="CN253" s="102"/>
      <c r="CO253" s="102"/>
      <c r="CP253" s="102"/>
      <c r="CQ253" s="102"/>
      <c r="CR253" s="102"/>
      <c r="CS253" s="102"/>
      <c r="CT253" s="102"/>
      <c r="CW253" s="102"/>
      <c r="CX253" s="102"/>
      <c r="CY253" s="102"/>
      <c r="CZ253" s="102"/>
      <c r="DA253" s="102"/>
      <c r="DB253" s="102"/>
      <c r="DC253" s="102"/>
      <c r="DD253" s="102"/>
      <c r="DE253" s="102"/>
      <c r="DF253" s="102"/>
      <c r="DG253" s="102"/>
      <c r="DH253" s="102"/>
      <c r="DI253" s="102"/>
      <c r="DJ253" s="102"/>
      <c r="DK253" s="102"/>
      <c r="DL253" s="102"/>
      <c r="DM253" s="102"/>
      <c r="DN253" s="102"/>
      <c r="DO253" s="102"/>
      <c r="DP253" s="102"/>
      <c r="DQ253" s="102"/>
      <c r="DR253" s="102"/>
      <c r="DS253" s="102"/>
      <c r="DT253" s="102"/>
      <c r="DU253" s="102"/>
      <c r="DV253" s="102"/>
      <c r="DW253" s="102"/>
      <c r="DX253" s="102"/>
      <c r="DY253" s="102"/>
      <c r="DZ253" s="102"/>
      <c r="EA253" s="102"/>
      <c r="EB253" s="102"/>
      <c r="EC253" s="102"/>
      <c r="ED253" s="102"/>
      <c r="EE253" s="102"/>
      <c r="EF253" s="102"/>
      <c r="EG253" s="102"/>
      <c r="EH253" s="102"/>
      <c r="EI253" s="102"/>
      <c r="EJ253" s="102"/>
      <c r="EK253" s="102"/>
      <c r="EL253" s="102"/>
      <c r="EM253" s="102"/>
    </row>
    <row r="254" spans="56:143" s="38" customFormat="1" ht="10.65" customHeight="1" x14ac:dyDescent="0.2">
      <c r="BD254" s="102"/>
      <c r="BE254" s="102"/>
      <c r="BF254" s="102"/>
      <c r="BG254" s="102"/>
      <c r="BH254" s="102"/>
      <c r="BI254" s="102"/>
      <c r="BJ254" s="102"/>
      <c r="BK254" s="102"/>
      <c r="BL254" s="102"/>
      <c r="BM254" s="102"/>
      <c r="BN254" s="102"/>
      <c r="BO254" s="102"/>
      <c r="BP254" s="102"/>
      <c r="BQ254" s="102"/>
      <c r="BR254" s="102"/>
      <c r="BS254" s="102"/>
      <c r="BT254" s="102"/>
      <c r="BU254" s="102"/>
      <c r="BV254" s="102"/>
      <c r="BW254" s="102"/>
      <c r="BX254" s="102"/>
      <c r="BY254" s="102"/>
      <c r="BZ254" s="102"/>
      <c r="CA254" s="102"/>
      <c r="CB254" s="102"/>
      <c r="CC254" s="102"/>
      <c r="CD254" s="102"/>
      <c r="CE254" s="102"/>
      <c r="CF254" s="102"/>
      <c r="CG254" s="102"/>
      <c r="CH254" s="102"/>
      <c r="CI254" s="102"/>
      <c r="CJ254" s="102"/>
      <c r="CK254" s="102"/>
      <c r="CL254" s="102"/>
      <c r="CM254" s="102"/>
      <c r="CN254" s="102"/>
      <c r="CO254" s="102"/>
      <c r="CP254" s="102"/>
      <c r="CQ254" s="102"/>
      <c r="CR254" s="102"/>
      <c r="CS254" s="102"/>
      <c r="CT254" s="102"/>
      <c r="CW254" s="102"/>
      <c r="CX254" s="102"/>
      <c r="CY254" s="102"/>
      <c r="CZ254" s="102"/>
      <c r="DA254" s="102"/>
      <c r="DB254" s="102"/>
      <c r="DC254" s="102"/>
      <c r="DD254" s="102"/>
      <c r="DE254" s="102"/>
      <c r="DF254" s="102"/>
      <c r="DG254" s="102"/>
      <c r="DH254" s="102"/>
      <c r="DI254" s="102"/>
      <c r="DJ254" s="102"/>
      <c r="DK254" s="102"/>
      <c r="DL254" s="102"/>
      <c r="DM254" s="102"/>
      <c r="DN254" s="102"/>
      <c r="DO254" s="102"/>
      <c r="DP254" s="102"/>
      <c r="DQ254" s="102"/>
      <c r="DR254" s="102"/>
      <c r="DS254" s="102"/>
      <c r="DT254" s="102"/>
      <c r="DU254" s="102"/>
      <c r="DV254" s="102"/>
      <c r="DW254" s="102"/>
      <c r="DX254" s="102"/>
      <c r="DY254" s="102"/>
      <c r="DZ254" s="102"/>
      <c r="EA254" s="102"/>
      <c r="EB254" s="102"/>
      <c r="EC254" s="102"/>
      <c r="ED254" s="102"/>
      <c r="EE254" s="102"/>
      <c r="EF254" s="102"/>
      <c r="EG254" s="102"/>
      <c r="EH254" s="102"/>
      <c r="EI254" s="102"/>
      <c r="EJ254" s="102"/>
      <c r="EK254" s="102"/>
      <c r="EL254" s="102"/>
      <c r="EM254" s="102"/>
    </row>
    <row r="255" spans="56:143" s="38" customFormat="1" ht="10.65" customHeight="1" x14ac:dyDescent="0.2">
      <c r="BD255" s="102"/>
      <c r="BE255" s="102"/>
      <c r="BF255" s="102"/>
      <c r="BG255" s="102"/>
      <c r="BH255" s="102"/>
      <c r="BI255" s="102"/>
      <c r="BJ255" s="102"/>
      <c r="BK255" s="102"/>
      <c r="BL255" s="102"/>
      <c r="BM255" s="102"/>
      <c r="BN255" s="102"/>
      <c r="BO255" s="102"/>
      <c r="BP255" s="102"/>
      <c r="BQ255" s="102"/>
      <c r="BR255" s="102"/>
      <c r="BS255" s="102"/>
      <c r="BT255" s="102"/>
      <c r="BU255" s="102"/>
      <c r="BV255" s="102"/>
      <c r="BW255" s="102"/>
      <c r="BX255" s="102"/>
      <c r="BY255" s="102"/>
      <c r="BZ255" s="102"/>
      <c r="CA255" s="102"/>
      <c r="CB255" s="102"/>
      <c r="CC255" s="102"/>
      <c r="CD255" s="102"/>
      <c r="CE255" s="102"/>
      <c r="CF255" s="102"/>
      <c r="CG255" s="102"/>
      <c r="CH255" s="102"/>
      <c r="CI255" s="102"/>
      <c r="CJ255" s="102"/>
      <c r="CK255" s="102"/>
      <c r="CL255" s="102"/>
      <c r="CM255" s="102"/>
      <c r="CN255" s="102"/>
      <c r="CO255" s="102"/>
      <c r="CP255" s="102"/>
      <c r="CQ255" s="102"/>
      <c r="CR255" s="102"/>
      <c r="CS255" s="102"/>
      <c r="CT255" s="102"/>
      <c r="CW255" s="102"/>
      <c r="CX255" s="102"/>
      <c r="CY255" s="102"/>
      <c r="CZ255" s="102"/>
      <c r="DA255" s="102"/>
      <c r="DB255" s="102"/>
      <c r="DC255" s="102"/>
      <c r="DD255" s="102"/>
      <c r="DE255" s="102"/>
      <c r="DF255" s="102"/>
      <c r="DG255" s="102"/>
      <c r="DH255" s="102"/>
      <c r="DI255" s="102"/>
      <c r="DJ255" s="102"/>
      <c r="DK255" s="102"/>
      <c r="DL255" s="102"/>
      <c r="DM255" s="102"/>
      <c r="DN255" s="102"/>
      <c r="DO255" s="102"/>
      <c r="DP255" s="102"/>
      <c r="DQ255" s="102"/>
      <c r="DR255" s="102"/>
      <c r="DS255" s="102"/>
      <c r="DT255" s="102"/>
      <c r="DU255" s="102"/>
      <c r="DV255" s="102"/>
      <c r="DW255" s="102"/>
      <c r="DX255" s="102"/>
      <c r="DY255" s="102"/>
      <c r="DZ255" s="102"/>
      <c r="EA255" s="102"/>
      <c r="EB255" s="102"/>
      <c r="EC255" s="102"/>
      <c r="ED255" s="102"/>
      <c r="EE255" s="102"/>
      <c r="EF255" s="102"/>
      <c r="EG255" s="102"/>
      <c r="EH255" s="102"/>
      <c r="EI255" s="102"/>
      <c r="EJ255" s="102"/>
      <c r="EK255" s="102"/>
      <c r="EL255" s="102"/>
      <c r="EM255" s="102"/>
    </row>
    <row r="256" spans="56:143" s="38" customFormat="1" ht="10.65" customHeight="1" x14ac:dyDescent="0.2">
      <c r="BD256" s="102"/>
      <c r="BE256" s="102"/>
      <c r="BF256" s="102"/>
      <c r="BG256" s="102"/>
      <c r="BH256" s="102"/>
      <c r="BI256" s="102"/>
      <c r="BJ256" s="102"/>
      <c r="BK256" s="102"/>
      <c r="BL256" s="102"/>
      <c r="BM256" s="102"/>
      <c r="BN256" s="102"/>
      <c r="BO256" s="102"/>
      <c r="BP256" s="102"/>
      <c r="BQ256" s="102"/>
      <c r="BR256" s="102"/>
      <c r="BS256" s="102"/>
      <c r="BT256" s="102"/>
      <c r="BU256" s="102"/>
      <c r="BV256" s="102"/>
      <c r="BW256" s="102"/>
      <c r="BX256" s="102"/>
      <c r="BY256" s="102"/>
      <c r="BZ256" s="102"/>
      <c r="CA256" s="102"/>
      <c r="CB256" s="102"/>
      <c r="CC256" s="102"/>
      <c r="CD256" s="102"/>
      <c r="CE256" s="102"/>
      <c r="CF256" s="102"/>
      <c r="CG256" s="102"/>
      <c r="CH256" s="102"/>
      <c r="CI256" s="102"/>
      <c r="CJ256" s="102"/>
      <c r="CK256" s="102"/>
      <c r="CL256" s="102"/>
      <c r="CM256" s="102"/>
      <c r="CN256" s="102"/>
      <c r="CO256" s="102"/>
      <c r="CP256" s="102"/>
      <c r="CQ256" s="102"/>
      <c r="CR256" s="102"/>
      <c r="CS256" s="102"/>
      <c r="CT256" s="102"/>
      <c r="CW256" s="102"/>
      <c r="CX256" s="102"/>
      <c r="CY256" s="102"/>
      <c r="CZ256" s="102"/>
      <c r="DA256" s="102"/>
      <c r="DB256" s="102"/>
      <c r="DC256" s="102"/>
      <c r="DD256" s="102"/>
      <c r="DE256" s="102"/>
      <c r="DF256" s="102"/>
      <c r="DG256" s="102"/>
      <c r="DH256" s="102"/>
      <c r="DI256" s="102"/>
      <c r="DJ256" s="102"/>
      <c r="DK256" s="102"/>
      <c r="DL256" s="102"/>
      <c r="DM256" s="102"/>
      <c r="DN256" s="102"/>
      <c r="DO256" s="102"/>
      <c r="DP256" s="102"/>
      <c r="DQ256" s="102"/>
      <c r="DR256" s="102"/>
      <c r="DS256" s="102"/>
      <c r="DT256" s="102"/>
      <c r="DU256" s="102"/>
      <c r="DV256" s="102"/>
      <c r="DW256" s="102"/>
      <c r="DX256" s="102"/>
      <c r="DY256" s="102"/>
      <c r="DZ256" s="102"/>
      <c r="EA256" s="102"/>
      <c r="EB256" s="102"/>
      <c r="EC256" s="102"/>
      <c r="ED256" s="102"/>
      <c r="EE256" s="102"/>
      <c r="EF256" s="102"/>
      <c r="EG256" s="102"/>
      <c r="EH256" s="102"/>
      <c r="EI256" s="102"/>
      <c r="EJ256" s="102"/>
      <c r="EK256" s="102"/>
      <c r="EL256" s="102"/>
      <c r="EM256" s="102"/>
    </row>
    <row r="257" spans="56:143" s="38" customFormat="1" ht="10.65" customHeight="1" x14ac:dyDescent="0.2">
      <c r="BD257" s="102"/>
      <c r="BE257" s="102"/>
      <c r="BF257" s="102"/>
      <c r="BG257" s="102"/>
      <c r="BH257" s="102"/>
      <c r="BI257" s="102"/>
      <c r="BJ257" s="102"/>
      <c r="BK257" s="102"/>
      <c r="BL257" s="102"/>
      <c r="BM257" s="102"/>
      <c r="BN257" s="102"/>
      <c r="BO257" s="102"/>
      <c r="BP257" s="102"/>
      <c r="BQ257" s="102"/>
      <c r="BR257" s="102"/>
      <c r="BS257" s="102"/>
      <c r="BT257" s="102"/>
      <c r="BU257" s="102"/>
      <c r="BV257" s="102"/>
      <c r="BW257" s="102"/>
      <c r="BX257" s="102"/>
      <c r="BY257" s="102"/>
      <c r="BZ257" s="102"/>
      <c r="CA257" s="102"/>
      <c r="CB257" s="102"/>
      <c r="CC257" s="102"/>
      <c r="CD257" s="102"/>
      <c r="CE257" s="102"/>
      <c r="CF257" s="102"/>
      <c r="CG257" s="102"/>
      <c r="CH257" s="102"/>
      <c r="CI257" s="102"/>
      <c r="CJ257" s="102"/>
      <c r="CK257" s="102"/>
      <c r="CL257" s="102"/>
      <c r="CM257" s="102"/>
      <c r="CN257" s="102"/>
      <c r="CO257" s="102"/>
      <c r="CP257" s="102"/>
      <c r="CQ257" s="102"/>
      <c r="CR257" s="102"/>
      <c r="CS257" s="102"/>
      <c r="CT257" s="102"/>
      <c r="CW257" s="102"/>
      <c r="CX257" s="102"/>
      <c r="CY257" s="102"/>
      <c r="CZ257" s="102"/>
      <c r="DA257" s="102"/>
      <c r="DB257" s="102"/>
      <c r="DC257" s="102"/>
      <c r="DD257" s="102"/>
      <c r="DE257" s="102"/>
      <c r="DF257" s="102"/>
      <c r="DG257" s="102"/>
      <c r="DH257" s="102"/>
      <c r="DI257" s="102"/>
      <c r="DJ257" s="102"/>
      <c r="DK257" s="102"/>
      <c r="DL257" s="102"/>
      <c r="DM257" s="102"/>
      <c r="DN257" s="102"/>
      <c r="DO257" s="102"/>
      <c r="DP257" s="102"/>
      <c r="DQ257" s="102"/>
      <c r="DR257" s="102"/>
      <c r="DS257" s="102"/>
      <c r="DT257" s="102"/>
      <c r="DU257" s="102"/>
      <c r="DV257" s="102"/>
      <c r="DW257" s="102"/>
      <c r="DX257" s="102"/>
      <c r="DY257" s="102"/>
      <c r="DZ257" s="102"/>
      <c r="EA257" s="102"/>
      <c r="EB257" s="102"/>
      <c r="EC257" s="102"/>
      <c r="ED257" s="102"/>
      <c r="EE257" s="102"/>
      <c r="EF257" s="102"/>
      <c r="EG257" s="102"/>
      <c r="EH257" s="102"/>
      <c r="EI257" s="102"/>
      <c r="EJ257" s="102"/>
      <c r="EK257" s="102"/>
      <c r="EL257" s="102"/>
      <c r="EM257" s="102"/>
    </row>
    <row r="258" spans="56:143" s="38" customFormat="1" ht="10.65" customHeight="1" x14ac:dyDescent="0.2"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102"/>
      <c r="BR258" s="102"/>
      <c r="BS258" s="102"/>
      <c r="BT258" s="102"/>
      <c r="BU258" s="102"/>
      <c r="BV258" s="102"/>
      <c r="BW258" s="102"/>
      <c r="BX258" s="102"/>
      <c r="BY258" s="102"/>
      <c r="BZ258" s="102"/>
      <c r="CA258" s="102"/>
      <c r="CB258" s="102"/>
      <c r="CC258" s="102"/>
      <c r="CD258" s="102"/>
      <c r="CE258" s="102"/>
      <c r="CF258" s="102"/>
      <c r="CG258" s="102"/>
      <c r="CH258" s="102"/>
      <c r="CI258" s="102"/>
      <c r="CJ258" s="102"/>
      <c r="CK258" s="102"/>
      <c r="CL258" s="102"/>
      <c r="CM258" s="102"/>
      <c r="CN258" s="102"/>
      <c r="CO258" s="102"/>
      <c r="CP258" s="102"/>
      <c r="CQ258" s="102"/>
      <c r="CR258" s="102"/>
      <c r="CS258" s="102"/>
      <c r="CT258" s="102"/>
      <c r="CW258" s="102"/>
      <c r="CX258" s="102"/>
      <c r="CY258" s="102"/>
      <c r="CZ258" s="102"/>
      <c r="DA258" s="102"/>
      <c r="DB258" s="102"/>
      <c r="DC258" s="102"/>
      <c r="DD258" s="102"/>
      <c r="DE258" s="102"/>
      <c r="DF258" s="102"/>
      <c r="DG258" s="102"/>
      <c r="DH258" s="102"/>
      <c r="DI258" s="102"/>
      <c r="DJ258" s="102"/>
      <c r="DK258" s="102"/>
      <c r="DL258" s="102"/>
      <c r="DM258" s="102"/>
      <c r="DN258" s="102"/>
      <c r="DO258" s="102"/>
      <c r="DP258" s="102"/>
      <c r="DQ258" s="102"/>
      <c r="DR258" s="102"/>
      <c r="DS258" s="102"/>
      <c r="DT258" s="102"/>
      <c r="DU258" s="102"/>
      <c r="DV258" s="102"/>
      <c r="DW258" s="102"/>
      <c r="DX258" s="102"/>
      <c r="DY258" s="102"/>
      <c r="DZ258" s="102"/>
      <c r="EA258" s="102"/>
      <c r="EB258" s="102"/>
      <c r="EC258" s="102"/>
      <c r="ED258" s="102"/>
      <c r="EE258" s="102"/>
      <c r="EF258" s="102"/>
      <c r="EG258" s="102"/>
      <c r="EH258" s="102"/>
      <c r="EI258" s="102"/>
      <c r="EJ258" s="102"/>
      <c r="EK258" s="102"/>
      <c r="EL258" s="102"/>
      <c r="EM258" s="102"/>
    </row>
    <row r="259" spans="56:143" s="38" customFormat="1" ht="10.65" customHeight="1" x14ac:dyDescent="0.2">
      <c r="BD259" s="102"/>
      <c r="BE259" s="102"/>
      <c r="BF259" s="102"/>
      <c r="BG259" s="102"/>
      <c r="BH259" s="102"/>
      <c r="BI259" s="102"/>
      <c r="BJ259" s="102"/>
      <c r="BK259" s="102"/>
      <c r="BL259" s="102"/>
      <c r="BM259" s="102"/>
      <c r="BN259" s="102"/>
      <c r="BO259" s="102"/>
      <c r="BP259" s="102"/>
      <c r="BQ259" s="102"/>
      <c r="BR259" s="102"/>
      <c r="BS259" s="102"/>
      <c r="BT259" s="102"/>
      <c r="BU259" s="102"/>
      <c r="BV259" s="102"/>
      <c r="BW259" s="102"/>
      <c r="BX259" s="102"/>
      <c r="BY259" s="102"/>
      <c r="BZ259" s="102"/>
      <c r="CA259" s="102"/>
      <c r="CB259" s="102"/>
      <c r="CC259" s="102"/>
      <c r="CD259" s="102"/>
      <c r="CE259" s="102"/>
      <c r="CF259" s="102"/>
      <c r="CG259" s="102"/>
      <c r="CH259" s="102"/>
      <c r="CI259" s="102"/>
      <c r="CJ259" s="102"/>
      <c r="CK259" s="102"/>
      <c r="CL259" s="102"/>
      <c r="CM259" s="102"/>
      <c r="CN259" s="102"/>
      <c r="CO259" s="102"/>
      <c r="CP259" s="102"/>
      <c r="CQ259" s="102"/>
      <c r="CR259" s="102"/>
      <c r="CS259" s="102"/>
      <c r="CT259" s="102"/>
      <c r="CW259" s="102"/>
      <c r="CX259" s="102"/>
      <c r="CY259" s="102"/>
      <c r="CZ259" s="102"/>
      <c r="DA259" s="102"/>
      <c r="DB259" s="102"/>
      <c r="DC259" s="102"/>
      <c r="DD259" s="102"/>
      <c r="DE259" s="102"/>
      <c r="DF259" s="102"/>
      <c r="DG259" s="102"/>
      <c r="DH259" s="102"/>
      <c r="DI259" s="102"/>
      <c r="DJ259" s="102"/>
      <c r="DK259" s="102"/>
      <c r="DL259" s="102"/>
      <c r="DM259" s="102"/>
      <c r="DN259" s="102"/>
      <c r="DO259" s="102"/>
      <c r="DP259" s="102"/>
      <c r="DQ259" s="102"/>
      <c r="DR259" s="102"/>
      <c r="DS259" s="102"/>
      <c r="DT259" s="102"/>
      <c r="DU259" s="102"/>
      <c r="DV259" s="102"/>
      <c r="DW259" s="102"/>
      <c r="DX259" s="102"/>
      <c r="DY259" s="102"/>
      <c r="DZ259" s="102"/>
      <c r="EA259" s="102"/>
      <c r="EB259" s="102"/>
      <c r="EC259" s="102"/>
      <c r="ED259" s="102"/>
      <c r="EE259" s="102"/>
      <c r="EF259" s="102"/>
      <c r="EG259" s="102"/>
      <c r="EH259" s="102"/>
      <c r="EI259" s="102"/>
      <c r="EJ259" s="102"/>
      <c r="EK259" s="102"/>
      <c r="EL259" s="102"/>
      <c r="EM259" s="102"/>
    </row>
    <row r="260" spans="56:143" s="38" customFormat="1" ht="10.65" customHeight="1" x14ac:dyDescent="0.2">
      <c r="BD260" s="102"/>
      <c r="BE260" s="102"/>
      <c r="BF260" s="102"/>
      <c r="BG260" s="102"/>
      <c r="BH260" s="102"/>
      <c r="BI260" s="102"/>
      <c r="BJ260" s="102"/>
      <c r="BK260" s="102"/>
      <c r="BL260" s="102"/>
      <c r="BM260" s="102"/>
      <c r="BN260" s="102"/>
      <c r="BO260" s="102"/>
      <c r="BP260" s="102"/>
      <c r="BQ260" s="102"/>
      <c r="BR260" s="102"/>
      <c r="BS260" s="102"/>
      <c r="BT260" s="102"/>
      <c r="BU260" s="102"/>
      <c r="BV260" s="102"/>
      <c r="BW260" s="102"/>
      <c r="BX260" s="102"/>
      <c r="BY260" s="102"/>
      <c r="BZ260" s="102"/>
      <c r="CA260" s="102"/>
      <c r="CB260" s="102"/>
      <c r="CC260" s="102"/>
      <c r="CD260" s="102"/>
      <c r="CE260" s="102"/>
      <c r="CF260" s="102"/>
      <c r="CG260" s="102"/>
      <c r="CH260" s="102"/>
      <c r="CI260" s="102"/>
      <c r="CJ260" s="102"/>
      <c r="CK260" s="102"/>
      <c r="CL260" s="102"/>
      <c r="CM260" s="102"/>
      <c r="CN260" s="102"/>
      <c r="CO260" s="102"/>
      <c r="CP260" s="102"/>
      <c r="CQ260" s="102"/>
      <c r="CR260" s="102"/>
      <c r="CS260" s="102"/>
      <c r="CT260" s="102"/>
      <c r="CW260" s="102"/>
      <c r="CX260" s="102"/>
      <c r="CY260" s="102"/>
      <c r="CZ260" s="102"/>
      <c r="DA260" s="102"/>
      <c r="DB260" s="102"/>
      <c r="DC260" s="102"/>
      <c r="DD260" s="102"/>
      <c r="DE260" s="102"/>
      <c r="DF260" s="102"/>
      <c r="DG260" s="102"/>
      <c r="DH260" s="102"/>
      <c r="DI260" s="102"/>
      <c r="DJ260" s="102"/>
      <c r="DK260" s="102"/>
      <c r="DL260" s="102"/>
      <c r="DM260" s="102"/>
      <c r="DN260" s="102"/>
      <c r="DO260" s="102"/>
      <c r="DP260" s="102"/>
      <c r="DQ260" s="102"/>
      <c r="DR260" s="102"/>
      <c r="DS260" s="102"/>
      <c r="DT260" s="102"/>
      <c r="DU260" s="102"/>
      <c r="DV260" s="102"/>
      <c r="DW260" s="102"/>
      <c r="DX260" s="102"/>
      <c r="DY260" s="102"/>
      <c r="DZ260" s="102"/>
      <c r="EA260" s="102"/>
      <c r="EB260" s="102"/>
      <c r="EC260" s="102"/>
      <c r="ED260" s="102"/>
      <c r="EE260" s="102"/>
      <c r="EF260" s="102"/>
      <c r="EG260" s="102"/>
      <c r="EH260" s="102"/>
      <c r="EI260" s="102"/>
      <c r="EJ260" s="102"/>
      <c r="EK260" s="102"/>
      <c r="EL260" s="102"/>
      <c r="EM260" s="102"/>
    </row>
    <row r="261" spans="56:143" s="38" customFormat="1" ht="10.65" customHeight="1" x14ac:dyDescent="0.2">
      <c r="BD261" s="102"/>
      <c r="BE261" s="102"/>
      <c r="BF261" s="102"/>
      <c r="BG261" s="102"/>
      <c r="BH261" s="102"/>
      <c r="BI261" s="102"/>
      <c r="BJ261" s="102"/>
      <c r="BK261" s="102"/>
      <c r="BL261" s="102"/>
      <c r="BM261" s="102"/>
      <c r="BN261" s="102"/>
      <c r="BO261" s="102"/>
      <c r="BP261" s="102"/>
      <c r="BQ261" s="102"/>
      <c r="BR261" s="102"/>
      <c r="BS261" s="102"/>
      <c r="BT261" s="102"/>
      <c r="BU261" s="102"/>
      <c r="BV261" s="102"/>
      <c r="BW261" s="102"/>
      <c r="BX261" s="102"/>
      <c r="BY261" s="102"/>
      <c r="BZ261" s="102"/>
      <c r="CA261" s="102"/>
      <c r="CB261" s="102"/>
      <c r="CC261" s="102"/>
      <c r="CD261" s="102"/>
      <c r="CE261" s="102"/>
      <c r="CF261" s="102"/>
      <c r="CG261" s="102"/>
      <c r="CH261" s="102"/>
      <c r="CI261" s="102"/>
      <c r="CJ261" s="102"/>
      <c r="CK261" s="102"/>
      <c r="CL261" s="102"/>
      <c r="CM261" s="102"/>
      <c r="CN261" s="102"/>
      <c r="CO261" s="102"/>
      <c r="CP261" s="102"/>
      <c r="CQ261" s="102"/>
      <c r="CR261" s="102"/>
      <c r="CS261" s="102"/>
      <c r="CT261" s="102"/>
      <c r="CW261" s="102"/>
      <c r="CX261" s="102"/>
      <c r="CY261" s="102"/>
      <c r="CZ261" s="102"/>
      <c r="DA261" s="102"/>
      <c r="DB261" s="102"/>
      <c r="DC261" s="102"/>
      <c r="DD261" s="102"/>
      <c r="DE261" s="102"/>
      <c r="DF261" s="102"/>
      <c r="DG261" s="102"/>
      <c r="DH261" s="102"/>
      <c r="DI261" s="102"/>
      <c r="DJ261" s="102"/>
      <c r="DK261" s="102"/>
      <c r="DL261" s="102"/>
      <c r="DM261" s="102"/>
      <c r="DN261" s="102"/>
      <c r="DO261" s="102"/>
      <c r="DP261" s="102"/>
      <c r="DQ261" s="102"/>
      <c r="DR261" s="102"/>
      <c r="DS261" s="102"/>
      <c r="DT261" s="102"/>
      <c r="DU261" s="102"/>
      <c r="DV261" s="102"/>
      <c r="DW261" s="102"/>
      <c r="DX261" s="102"/>
      <c r="DY261" s="102"/>
      <c r="DZ261" s="102"/>
      <c r="EA261" s="102"/>
      <c r="EB261" s="102"/>
      <c r="EC261" s="102"/>
      <c r="ED261" s="102"/>
      <c r="EE261" s="102"/>
      <c r="EF261" s="102"/>
      <c r="EG261" s="102"/>
      <c r="EH261" s="102"/>
      <c r="EI261" s="102"/>
      <c r="EJ261" s="102"/>
      <c r="EK261" s="102"/>
      <c r="EL261" s="102"/>
      <c r="EM261" s="102"/>
    </row>
    <row r="262" spans="56:143" s="38" customFormat="1" ht="10.65" customHeight="1" x14ac:dyDescent="0.2">
      <c r="BD262" s="102"/>
      <c r="BE262" s="102"/>
      <c r="BF262" s="102"/>
      <c r="BG262" s="102"/>
      <c r="BH262" s="102"/>
      <c r="BI262" s="102"/>
      <c r="BJ262" s="102"/>
      <c r="BK262" s="102"/>
      <c r="BL262" s="102"/>
      <c r="BM262" s="102"/>
      <c r="BN262" s="102"/>
      <c r="BO262" s="102"/>
      <c r="BP262" s="102"/>
      <c r="BQ262" s="102"/>
      <c r="BR262" s="102"/>
      <c r="BS262" s="102"/>
      <c r="BT262" s="102"/>
      <c r="BU262" s="102"/>
      <c r="BV262" s="102"/>
      <c r="BW262" s="102"/>
      <c r="BX262" s="102"/>
      <c r="BY262" s="102"/>
      <c r="BZ262" s="102"/>
      <c r="CA262" s="102"/>
      <c r="CB262" s="102"/>
      <c r="CC262" s="102"/>
      <c r="CD262" s="102"/>
      <c r="CE262" s="102"/>
      <c r="CF262" s="102"/>
      <c r="CG262" s="102"/>
      <c r="CH262" s="102"/>
      <c r="CI262" s="102"/>
      <c r="CJ262" s="102"/>
      <c r="CK262" s="102"/>
      <c r="CL262" s="102"/>
      <c r="CM262" s="102"/>
      <c r="CN262" s="102"/>
      <c r="CO262" s="102"/>
      <c r="CP262" s="102"/>
      <c r="CQ262" s="102"/>
      <c r="CR262" s="102"/>
      <c r="CS262" s="102"/>
      <c r="CT262" s="102"/>
      <c r="CW262" s="102"/>
      <c r="CX262" s="102"/>
      <c r="CY262" s="102"/>
      <c r="CZ262" s="102"/>
      <c r="DA262" s="102"/>
      <c r="DB262" s="102"/>
      <c r="DC262" s="102"/>
      <c r="DD262" s="102"/>
      <c r="DE262" s="102"/>
      <c r="DF262" s="102"/>
      <c r="DG262" s="102"/>
      <c r="DH262" s="102"/>
      <c r="DI262" s="102"/>
      <c r="DJ262" s="102"/>
      <c r="DK262" s="102"/>
      <c r="DL262" s="102"/>
      <c r="DM262" s="102"/>
      <c r="DN262" s="102"/>
      <c r="DO262" s="102"/>
      <c r="DP262" s="102"/>
      <c r="DQ262" s="102"/>
      <c r="DR262" s="102"/>
      <c r="DS262" s="102"/>
      <c r="DT262" s="102"/>
      <c r="DU262" s="102"/>
      <c r="DV262" s="102"/>
      <c r="DW262" s="102"/>
      <c r="DX262" s="102"/>
      <c r="DY262" s="102"/>
      <c r="DZ262" s="102"/>
      <c r="EA262" s="102"/>
      <c r="EB262" s="102"/>
      <c r="EC262" s="102"/>
      <c r="ED262" s="102"/>
      <c r="EE262" s="102"/>
      <c r="EF262" s="102"/>
      <c r="EG262" s="102"/>
      <c r="EH262" s="102"/>
      <c r="EI262" s="102"/>
      <c r="EJ262" s="102"/>
      <c r="EK262" s="102"/>
      <c r="EL262" s="102"/>
      <c r="EM262" s="102"/>
    </row>
    <row r="263" spans="56:143" s="38" customFormat="1" ht="10.65" customHeight="1" x14ac:dyDescent="0.2">
      <c r="CW263" s="102"/>
      <c r="CX263" s="102"/>
      <c r="CY263" s="102"/>
      <c r="CZ263" s="102"/>
      <c r="DA263" s="102"/>
      <c r="DB263" s="102"/>
      <c r="DC263" s="102"/>
      <c r="DD263" s="102"/>
      <c r="DE263" s="102"/>
      <c r="DF263" s="102"/>
      <c r="DG263" s="102"/>
      <c r="DH263" s="102"/>
      <c r="DI263" s="102"/>
      <c r="DJ263" s="102"/>
      <c r="DK263" s="102"/>
      <c r="DL263" s="102"/>
      <c r="DM263" s="102"/>
      <c r="DN263" s="102"/>
      <c r="DO263" s="102"/>
      <c r="DP263" s="102"/>
      <c r="DQ263" s="102"/>
      <c r="DR263" s="102"/>
      <c r="DS263" s="102"/>
      <c r="DT263" s="102"/>
      <c r="DU263" s="102"/>
      <c r="DV263" s="102"/>
      <c r="DW263" s="102"/>
      <c r="DX263" s="102"/>
      <c r="DY263" s="102"/>
      <c r="DZ263" s="102"/>
      <c r="EA263" s="102"/>
      <c r="EB263" s="102"/>
      <c r="EC263" s="102"/>
      <c r="ED263" s="102"/>
      <c r="EE263" s="102"/>
      <c r="EF263" s="102"/>
      <c r="EG263" s="102"/>
      <c r="EH263" s="102"/>
      <c r="EI263" s="102"/>
      <c r="EJ263" s="102"/>
      <c r="EK263" s="102"/>
      <c r="EL263" s="102"/>
      <c r="EM263" s="102"/>
    </row>
    <row r="264" spans="56:143" s="38" customFormat="1" ht="10.65" customHeight="1" x14ac:dyDescent="0.2">
      <c r="CW264" s="102"/>
      <c r="CX264" s="102"/>
      <c r="CY264" s="102"/>
      <c r="CZ264" s="102"/>
      <c r="DA264" s="102"/>
      <c r="DB264" s="102"/>
      <c r="DC264" s="102"/>
      <c r="DD264" s="102"/>
      <c r="DE264" s="102"/>
      <c r="DF264" s="102"/>
      <c r="DG264" s="102"/>
      <c r="DH264" s="102"/>
      <c r="DI264" s="102"/>
      <c r="DJ264" s="102"/>
      <c r="DK264" s="102"/>
      <c r="DL264" s="102"/>
      <c r="DM264" s="102"/>
      <c r="DN264" s="102"/>
      <c r="DO264" s="102"/>
      <c r="DP264" s="102"/>
      <c r="DQ264" s="102"/>
      <c r="DR264" s="102"/>
      <c r="DS264" s="102"/>
      <c r="DT264" s="102"/>
      <c r="DU264" s="102"/>
      <c r="DV264" s="102"/>
      <c r="DW264" s="102"/>
      <c r="DX264" s="102"/>
      <c r="DY264" s="102"/>
      <c r="DZ264" s="102"/>
      <c r="EA264" s="102"/>
      <c r="EB264" s="102"/>
      <c r="EC264" s="102"/>
      <c r="ED264" s="102"/>
      <c r="EE264" s="102"/>
      <c r="EF264" s="102"/>
      <c r="EG264" s="102"/>
      <c r="EH264" s="102"/>
      <c r="EI264" s="102"/>
      <c r="EJ264" s="102"/>
      <c r="EK264" s="102"/>
      <c r="EL264" s="102"/>
      <c r="EM264" s="102"/>
    </row>
    <row r="265" spans="56:143" s="38" customFormat="1" ht="10.65" customHeight="1" x14ac:dyDescent="0.2">
      <c r="CW265" s="102"/>
      <c r="CX265" s="102"/>
      <c r="CY265" s="102"/>
      <c r="CZ265" s="102"/>
      <c r="DA265" s="102"/>
      <c r="DB265" s="102"/>
      <c r="DC265" s="102"/>
      <c r="DD265" s="102"/>
      <c r="DE265" s="102"/>
      <c r="DF265" s="102"/>
      <c r="DG265" s="102"/>
      <c r="DH265" s="102"/>
      <c r="DI265" s="102"/>
      <c r="DJ265" s="102"/>
      <c r="DK265" s="102"/>
      <c r="DL265" s="102"/>
      <c r="DM265" s="102"/>
      <c r="DN265" s="102"/>
      <c r="DO265" s="102"/>
      <c r="DP265" s="102"/>
      <c r="DQ265" s="102"/>
      <c r="DR265" s="102"/>
      <c r="DS265" s="102"/>
      <c r="DT265" s="102"/>
      <c r="DU265" s="102"/>
      <c r="DV265" s="102"/>
      <c r="DW265" s="102"/>
      <c r="DX265" s="102"/>
      <c r="DY265" s="102"/>
      <c r="DZ265" s="102"/>
      <c r="EA265" s="102"/>
      <c r="EB265" s="102"/>
      <c r="EC265" s="102"/>
      <c r="ED265" s="102"/>
      <c r="EE265" s="102"/>
      <c r="EF265" s="102"/>
      <c r="EG265" s="102"/>
      <c r="EH265" s="102"/>
      <c r="EI265" s="102"/>
      <c r="EJ265" s="102"/>
      <c r="EK265" s="102"/>
      <c r="EL265" s="102"/>
      <c r="EM265" s="102"/>
    </row>
    <row r="266" spans="56:143" s="38" customFormat="1" ht="10.65" customHeight="1" x14ac:dyDescent="0.2">
      <c r="CW266" s="102"/>
      <c r="CX266" s="102"/>
      <c r="CY266" s="102"/>
      <c r="CZ266" s="102"/>
      <c r="DA266" s="102"/>
      <c r="DB266" s="102"/>
      <c r="DC266" s="102"/>
      <c r="DD266" s="102"/>
      <c r="DE266" s="102"/>
      <c r="DF266" s="102"/>
      <c r="DG266" s="102"/>
      <c r="DH266" s="102"/>
      <c r="DI266" s="102"/>
      <c r="DJ266" s="102"/>
      <c r="DK266" s="102"/>
      <c r="DL266" s="102"/>
      <c r="DM266" s="102"/>
      <c r="DN266" s="102"/>
      <c r="DO266" s="102"/>
      <c r="DP266" s="102"/>
      <c r="DQ266" s="102"/>
      <c r="DR266" s="102"/>
      <c r="DS266" s="102"/>
      <c r="DT266" s="102"/>
      <c r="DU266" s="102"/>
      <c r="DV266" s="102"/>
      <c r="DW266" s="102"/>
      <c r="DX266" s="102"/>
      <c r="DY266" s="102"/>
      <c r="DZ266" s="102"/>
      <c r="EA266" s="102"/>
      <c r="EB266" s="102"/>
      <c r="EC266" s="102"/>
      <c r="ED266" s="102"/>
      <c r="EE266" s="102"/>
      <c r="EF266" s="102"/>
      <c r="EG266" s="102"/>
      <c r="EH266" s="102"/>
      <c r="EI266" s="102"/>
      <c r="EJ266" s="102"/>
      <c r="EK266" s="102"/>
      <c r="EL266" s="102"/>
      <c r="EM266" s="102"/>
    </row>
    <row r="267" spans="56:143" s="38" customFormat="1" ht="10.65" customHeight="1" x14ac:dyDescent="0.2">
      <c r="CW267" s="102"/>
      <c r="CX267" s="102"/>
      <c r="CY267" s="102"/>
      <c r="CZ267" s="102"/>
      <c r="DA267" s="102"/>
      <c r="DB267" s="102"/>
      <c r="DC267" s="102"/>
      <c r="DD267" s="102"/>
      <c r="DE267" s="102"/>
      <c r="DF267" s="102"/>
      <c r="DG267" s="102"/>
      <c r="DH267" s="102"/>
      <c r="DI267" s="102"/>
      <c r="DJ267" s="102"/>
      <c r="DK267" s="102"/>
      <c r="DL267" s="102"/>
      <c r="DM267" s="102"/>
      <c r="DN267" s="102"/>
      <c r="DO267" s="102"/>
      <c r="DP267" s="102"/>
      <c r="DQ267" s="102"/>
      <c r="DR267" s="102"/>
      <c r="DS267" s="102"/>
      <c r="DT267" s="102"/>
      <c r="DU267" s="102"/>
      <c r="DV267" s="102"/>
      <c r="DW267" s="102"/>
      <c r="DX267" s="102"/>
      <c r="DY267" s="102"/>
      <c r="DZ267" s="102"/>
      <c r="EA267" s="102"/>
      <c r="EB267" s="102"/>
      <c r="EC267" s="102"/>
      <c r="ED267" s="102"/>
      <c r="EE267" s="102"/>
      <c r="EF267" s="102"/>
      <c r="EG267" s="102"/>
      <c r="EH267" s="102"/>
      <c r="EI267" s="102"/>
      <c r="EJ267" s="102"/>
      <c r="EK267" s="102"/>
      <c r="EL267" s="102"/>
      <c r="EM267" s="102"/>
    </row>
    <row r="268" spans="56:143" s="38" customFormat="1" ht="10.65" customHeight="1" x14ac:dyDescent="0.2">
      <c r="CW268" s="102"/>
      <c r="CX268" s="102"/>
      <c r="CY268" s="102"/>
      <c r="CZ268" s="102"/>
      <c r="DA268" s="102"/>
      <c r="DB268" s="102"/>
      <c r="DC268" s="102"/>
      <c r="DD268" s="102"/>
      <c r="DE268" s="102"/>
      <c r="DF268" s="102"/>
      <c r="DG268" s="102"/>
      <c r="DH268" s="102"/>
      <c r="DI268" s="102"/>
      <c r="DJ268" s="102"/>
      <c r="DK268" s="102"/>
      <c r="DL268" s="102"/>
      <c r="DM268" s="102"/>
      <c r="DN268" s="102"/>
      <c r="DO268" s="102"/>
      <c r="DP268" s="102"/>
      <c r="DQ268" s="102"/>
      <c r="DR268" s="102"/>
      <c r="DS268" s="102"/>
      <c r="DT268" s="102"/>
      <c r="DU268" s="102"/>
      <c r="DV268" s="102"/>
      <c r="DW268" s="102"/>
      <c r="DX268" s="102"/>
      <c r="DY268" s="102"/>
      <c r="DZ268" s="102"/>
      <c r="EA268" s="102"/>
      <c r="EB268" s="102"/>
      <c r="EC268" s="102"/>
      <c r="ED268" s="102"/>
      <c r="EE268" s="102"/>
      <c r="EF268" s="102"/>
      <c r="EG268" s="102"/>
      <c r="EH268" s="102"/>
      <c r="EI268" s="102"/>
      <c r="EJ268" s="102"/>
      <c r="EK268" s="102"/>
      <c r="EL268" s="102"/>
      <c r="EM268" s="102"/>
    </row>
    <row r="269" spans="56:143" s="38" customFormat="1" ht="10.65" customHeight="1" x14ac:dyDescent="0.2">
      <c r="CW269" s="102"/>
      <c r="CX269" s="102"/>
      <c r="CY269" s="102"/>
      <c r="CZ269" s="102"/>
      <c r="DA269" s="102"/>
      <c r="DB269" s="102"/>
      <c r="DC269" s="102"/>
      <c r="DD269" s="102"/>
      <c r="DE269" s="102"/>
      <c r="DF269" s="102"/>
      <c r="DG269" s="102"/>
      <c r="DH269" s="102"/>
      <c r="DI269" s="102"/>
      <c r="DJ269" s="102"/>
      <c r="DK269" s="102"/>
      <c r="DL269" s="102"/>
      <c r="DM269" s="102"/>
      <c r="DN269" s="102"/>
      <c r="DO269" s="102"/>
      <c r="DP269" s="102"/>
      <c r="DQ269" s="102"/>
      <c r="DR269" s="102"/>
      <c r="DS269" s="102"/>
      <c r="DT269" s="102"/>
      <c r="DU269" s="102"/>
      <c r="DV269" s="102"/>
      <c r="DW269" s="102"/>
      <c r="DX269" s="102"/>
      <c r="DY269" s="102"/>
      <c r="DZ269" s="102"/>
      <c r="EA269" s="102"/>
      <c r="EB269" s="102"/>
      <c r="EC269" s="102"/>
      <c r="ED269" s="102"/>
      <c r="EE269" s="102"/>
      <c r="EF269" s="102"/>
      <c r="EG269" s="102"/>
      <c r="EH269" s="102"/>
      <c r="EI269" s="102"/>
      <c r="EJ269" s="102"/>
      <c r="EK269" s="102"/>
      <c r="EL269" s="102"/>
      <c r="EM269" s="102"/>
    </row>
    <row r="270" spans="56:143" s="38" customFormat="1" ht="10.65" customHeight="1" x14ac:dyDescent="0.2">
      <c r="CW270" s="102"/>
      <c r="CX270" s="102"/>
      <c r="CY270" s="102"/>
      <c r="CZ270" s="102"/>
      <c r="DA270" s="102"/>
      <c r="DB270" s="102"/>
      <c r="DC270" s="102"/>
      <c r="DD270" s="102"/>
      <c r="DE270" s="102"/>
      <c r="DF270" s="102"/>
      <c r="DG270" s="102"/>
      <c r="DH270" s="102"/>
      <c r="DI270" s="102"/>
      <c r="DJ270" s="102"/>
      <c r="DK270" s="102"/>
      <c r="DL270" s="102"/>
      <c r="DM270" s="102"/>
      <c r="DN270" s="102"/>
      <c r="DO270" s="102"/>
      <c r="DP270" s="102"/>
      <c r="DQ270" s="102"/>
      <c r="DR270" s="102"/>
      <c r="DS270" s="102"/>
      <c r="DT270" s="102"/>
      <c r="DU270" s="102"/>
      <c r="DV270" s="102"/>
      <c r="DW270" s="102"/>
      <c r="DX270" s="102"/>
      <c r="DY270" s="102"/>
      <c r="DZ270" s="102"/>
      <c r="EA270" s="102"/>
      <c r="EB270" s="102"/>
      <c r="EC270" s="102"/>
      <c r="ED270" s="102"/>
      <c r="EE270" s="102"/>
      <c r="EF270" s="102"/>
      <c r="EG270" s="102"/>
      <c r="EH270" s="102"/>
      <c r="EI270" s="102"/>
      <c r="EJ270" s="102"/>
      <c r="EK270" s="102"/>
      <c r="EL270" s="102"/>
      <c r="EM270" s="102"/>
    </row>
    <row r="271" spans="56:143" s="38" customFormat="1" ht="10.65" customHeight="1" x14ac:dyDescent="0.2">
      <c r="CW271" s="102"/>
      <c r="CX271" s="102"/>
      <c r="CY271" s="102"/>
      <c r="CZ271" s="102"/>
      <c r="DA271" s="102"/>
      <c r="DB271" s="102"/>
      <c r="DC271" s="102"/>
      <c r="DD271" s="102"/>
      <c r="DE271" s="102"/>
      <c r="DF271" s="102"/>
      <c r="DG271" s="102"/>
      <c r="DH271" s="102"/>
      <c r="DI271" s="102"/>
      <c r="DJ271" s="102"/>
      <c r="DK271" s="102"/>
      <c r="DL271" s="102"/>
      <c r="DM271" s="102"/>
      <c r="DN271" s="102"/>
      <c r="DO271" s="102"/>
      <c r="DP271" s="102"/>
      <c r="DQ271" s="102"/>
      <c r="DR271" s="102"/>
      <c r="DS271" s="102"/>
      <c r="DT271" s="102"/>
      <c r="DU271" s="102"/>
      <c r="DV271" s="102"/>
      <c r="DW271" s="102"/>
      <c r="DX271" s="102"/>
      <c r="DY271" s="102"/>
      <c r="DZ271" s="102"/>
      <c r="EA271" s="102"/>
      <c r="EB271" s="102"/>
      <c r="EC271" s="102"/>
      <c r="ED271" s="102"/>
      <c r="EE271" s="102"/>
      <c r="EF271" s="102"/>
      <c r="EG271" s="102"/>
      <c r="EH271" s="102"/>
      <c r="EI271" s="102"/>
      <c r="EJ271" s="102"/>
      <c r="EK271" s="102"/>
      <c r="EL271" s="102"/>
      <c r="EM271" s="102"/>
    </row>
    <row r="272" spans="56:143" s="38" customFormat="1" ht="10.65" customHeight="1" x14ac:dyDescent="0.2">
      <c r="CW272" s="102"/>
      <c r="CX272" s="102"/>
      <c r="CY272" s="102"/>
      <c r="CZ272" s="102"/>
      <c r="DA272" s="102"/>
      <c r="DB272" s="102"/>
      <c r="DC272" s="102"/>
      <c r="DD272" s="102"/>
      <c r="DE272" s="102"/>
      <c r="DF272" s="102"/>
      <c r="DG272" s="102"/>
      <c r="DH272" s="102"/>
      <c r="DI272" s="102"/>
      <c r="DJ272" s="102"/>
      <c r="DK272" s="102"/>
      <c r="DL272" s="102"/>
      <c r="DM272" s="102"/>
      <c r="DN272" s="102"/>
      <c r="DO272" s="102"/>
      <c r="DP272" s="102"/>
      <c r="DQ272" s="102"/>
      <c r="DR272" s="102"/>
      <c r="DS272" s="102"/>
      <c r="DT272" s="102"/>
      <c r="DU272" s="102"/>
      <c r="DV272" s="102"/>
      <c r="DW272" s="102"/>
      <c r="DX272" s="102"/>
      <c r="DY272" s="102"/>
      <c r="DZ272" s="102"/>
      <c r="EA272" s="102"/>
      <c r="EB272" s="102"/>
      <c r="EC272" s="102"/>
      <c r="ED272" s="102"/>
      <c r="EE272" s="102"/>
      <c r="EF272" s="102"/>
      <c r="EG272" s="102"/>
      <c r="EH272" s="102"/>
      <c r="EI272" s="102"/>
      <c r="EJ272" s="102"/>
      <c r="EK272" s="102"/>
      <c r="EL272" s="102"/>
      <c r="EM272" s="102"/>
    </row>
    <row r="273" spans="101:143" s="38" customFormat="1" ht="10.65" customHeight="1" x14ac:dyDescent="0.2">
      <c r="CW273" s="102"/>
      <c r="CX273" s="102"/>
      <c r="CY273" s="102"/>
      <c r="CZ273" s="102"/>
      <c r="DA273" s="102"/>
      <c r="DB273" s="102"/>
      <c r="DC273" s="102"/>
      <c r="DD273" s="102"/>
      <c r="DE273" s="102"/>
      <c r="DF273" s="102"/>
      <c r="DG273" s="102"/>
      <c r="DH273" s="102"/>
      <c r="DI273" s="102"/>
      <c r="DJ273" s="102"/>
      <c r="DK273" s="102"/>
      <c r="DL273" s="102"/>
      <c r="DM273" s="102"/>
      <c r="DN273" s="102"/>
      <c r="DO273" s="102"/>
      <c r="DP273" s="102"/>
      <c r="DQ273" s="102"/>
      <c r="DR273" s="102"/>
      <c r="DS273" s="102"/>
      <c r="DT273" s="102"/>
      <c r="DU273" s="102"/>
      <c r="DV273" s="102"/>
      <c r="DW273" s="102"/>
      <c r="DX273" s="102"/>
      <c r="DY273" s="102"/>
      <c r="DZ273" s="102"/>
      <c r="EA273" s="102"/>
      <c r="EB273" s="102"/>
      <c r="EC273" s="102"/>
      <c r="ED273" s="102"/>
      <c r="EE273" s="102"/>
      <c r="EF273" s="102"/>
      <c r="EG273" s="102"/>
      <c r="EH273" s="102"/>
      <c r="EI273" s="102"/>
      <c r="EJ273" s="102"/>
      <c r="EK273" s="102"/>
      <c r="EL273" s="102"/>
      <c r="EM273" s="102"/>
    </row>
    <row r="274" spans="101:143" s="38" customFormat="1" ht="10.65" customHeight="1" x14ac:dyDescent="0.2">
      <c r="CW274" s="102"/>
      <c r="CX274" s="102"/>
      <c r="CY274" s="102"/>
      <c r="CZ274" s="102"/>
      <c r="DA274" s="102"/>
      <c r="DB274" s="102"/>
      <c r="DC274" s="102"/>
      <c r="DD274" s="102"/>
      <c r="DE274" s="102"/>
      <c r="DF274" s="102"/>
      <c r="DG274" s="102"/>
      <c r="DH274" s="102"/>
      <c r="DI274" s="102"/>
      <c r="DJ274" s="102"/>
      <c r="DK274" s="102"/>
      <c r="DL274" s="102"/>
      <c r="DM274" s="102"/>
      <c r="DN274" s="102"/>
      <c r="DO274" s="102"/>
      <c r="DP274" s="102"/>
      <c r="DQ274" s="102"/>
      <c r="DR274" s="102"/>
      <c r="DS274" s="102"/>
      <c r="DT274" s="102"/>
      <c r="DU274" s="102"/>
      <c r="DV274" s="102"/>
      <c r="DW274" s="102"/>
      <c r="DX274" s="102"/>
      <c r="DY274" s="102"/>
      <c r="DZ274" s="102"/>
      <c r="EA274" s="102"/>
      <c r="EB274" s="102"/>
      <c r="EC274" s="102"/>
      <c r="ED274" s="102"/>
      <c r="EE274" s="102"/>
      <c r="EF274" s="102"/>
      <c r="EG274" s="102"/>
      <c r="EH274" s="102"/>
      <c r="EI274" s="102"/>
      <c r="EJ274" s="102"/>
      <c r="EK274" s="102"/>
      <c r="EL274" s="102"/>
      <c r="EM274" s="102"/>
    </row>
    <row r="275" spans="101:143" s="38" customFormat="1" ht="10.65" customHeight="1" x14ac:dyDescent="0.2">
      <c r="CW275" s="102"/>
      <c r="CX275" s="102"/>
      <c r="CY275" s="102"/>
      <c r="CZ275" s="102"/>
      <c r="DA275" s="102"/>
      <c r="DB275" s="102"/>
      <c r="DC275" s="102"/>
      <c r="DD275" s="102"/>
      <c r="DE275" s="102"/>
      <c r="DF275" s="102"/>
      <c r="DG275" s="102"/>
      <c r="DH275" s="102"/>
      <c r="DI275" s="102"/>
      <c r="DJ275" s="102"/>
      <c r="DK275" s="102"/>
      <c r="DL275" s="102"/>
      <c r="DM275" s="102"/>
      <c r="DN275" s="102"/>
      <c r="DO275" s="102"/>
      <c r="DP275" s="102"/>
      <c r="DQ275" s="102"/>
      <c r="DR275" s="102"/>
      <c r="DS275" s="102"/>
      <c r="DT275" s="102"/>
      <c r="DU275" s="102"/>
      <c r="DV275" s="102"/>
      <c r="DW275" s="102"/>
      <c r="DX275" s="102"/>
      <c r="DY275" s="102"/>
      <c r="DZ275" s="102"/>
      <c r="EA275" s="102"/>
      <c r="EB275" s="102"/>
      <c r="EC275" s="102"/>
      <c r="ED275" s="102"/>
      <c r="EE275" s="102"/>
      <c r="EF275" s="102"/>
      <c r="EG275" s="102"/>
      <c r="EH275" s="102"/>
      <c r="EI275" s="102"/>
      <c r="EJ275" s="102"/>
      <c r="EK275" s="102"/>
      <c r="EL275" s="102"/>
      <c r="EM275" s="102"/>
    </row>
    <row r="276" spans="101:143" s="38" customFormat="1" ht="10.65" customHeight="1" x14ac:dyDescent="0.2">
      <c r="CW276" s="102"/>
      <c r="CX276" s="102"/>
      <c r="CY276" s="102"/>
      <c r="CZ276" s="102"/>
      <c r="DA276" s="102"/>
      <c r="DB276" s="102"/>
      <c r="DC276" s="102"/>
      <c r="DD276" s="102"/>
      <c r="DE276" s="102"/>
      <c r="DF276" s="102"/>
      <c r="DG276" s="102"/>
      <c r="DH276" s="102"/>
      <c r="DI276" s="102"/>
      <c r="DJ276" s="102"/>
      <c r="DK276" s="102"/>
      <c r="DL276" s="102"/>
      <c r="DM276" s="102"/>
      <c r="DN276" s="102"/>
      <c r="DO276" s="102"/>
      <c r="DP276" s="102"/>
      <c r="DQ276" s="102"/>
      <c r="DR276" s="102"/>
      <c r="DS276" s="102"/>
      <c r="DT276" s="102"/>
      <c r="DU276" s="102"/>
      <c r="DV276" s="102"/>
      <c r="DW276" s="102"/>
      <c r="DX276" s="102"/>
      <c r="DY276" s="102"/>
      <c r="DZ276" s="102"/>
      <c r="EA276" s="102"/>
      <c r="EB276" s="102"/>
      <c r="EC276" s="102"/>
      <c r="ED276" s="102"/>
      <c r="EE276" s="102"/>
      <c r="EF276" s="102"/>
      <c r="EG276" s="102"/>
      <c r="EH276" s="102"/>
      <c r="EI276" s="102"/>
      <c r="EJ276" s="102"/>
      <c r="EK276" s="102"/>
      <c r="EL276" s="102"/>
      <c r="EM276" s="102"/>
    </row>
    <row r="277" spans="101:143" s="38" customFormat="1" ht="10.65" customHeight="1" x14ac:dyDescent="0.2">
      <c r="CW277" s="102"/>
      <c r="CX277" s="102"/>
      <c r="CY277" s="102"/>
      <c r="CZ277" s="102"/>
      <c r="DA277" s="102"/>
      <c r="DB277" s="102"/>
      <c r="DC277" s="102"/>
      <c r="DD277" s="102"/>
      <c r="DE277" s="102"/>
      <c r="DF277" s="102"/>
      <c r="DG277" s="102"/>
      <c r="DH277" s="102"/>
      <c r="DI277" s="102"/>
      <c r="DJ277" s="102"/>
      <c r="DK277" s="102"/>
      <c r="DL277" s="102"/>
      <c r="DM277" s="102"/>
      <c r="DN277" s="102"/>
      <c r="DO277" s="102"/>
      <c r="DP277" s="102"/>
      <c r="DQ277" s="102"/>
      <c r="DR277" s="102"/>
      <c r="DS277" s="102"/>
      <c r="DT277" s="102"/>
      <c r="DU277" s="102"/>
      <c r="DV277" s="102"/>
      <c r="DW277" s="102"/>
      <c r="DX277" s="102"/>
      <c r="DY277" s="102"/>
      <c r="DZ277" s="102"/>
      <c r="EA277" s="102"/>
      <c r="EB277" s="102"/>
      <c r="EC277" s="102"/>
      <c r="ED277" s="102"/>
      <c r="EE277" s="102"/>
      <c r="EF277" s="102"/>
      <c r="EG277" s="102"/>
      <c r="EH277" s="102"/>
      <c r="EI277" s="102"/>
      <c r="EJ277" s="102"/>
      <c r="EK277" s="102"/>
      <c r="EL277" s="102"/>
      <c r="EM277" s="102"/>
    </row>
    <row r="278" spans="101:143" s="38" customFormat="1" ht="10.65" customHeight="1" x14ac:dyDescent="0.2">
      <c r="CW278" s="102"/>
      <c r="CX278" s="102"/>
      <c r="CY278" s="102"/>
      <c r="CZ278" s="102"/>
      <c r="DA278" s="102"/>
      <c r="DB278" s="102"/>
      <c r="DC278" s="102"/>
      <c r="DD278" s="102"/>
      <c r="DE278" s="102"/>
      <c r="DF278" s="102"/>
      <c r="DG278" s="102"/>
      <c r="DH278" s="102"/>
      <c r="DI278" s="102"/>
      <c r="DJ278" s="102"/>
      <c r="DK278" s="102"/>
      <c r="DL278" s="102"/>
      <c r="DM278" s="102"/>
      <c r="DN278" s="102"/>
      <c r="DO278" s="102"/>
      <c r="DP278" s="102"/>
      <c r="DQ278" s="102"/>
      <c r="DR278" s="102"/>
      <c r="DS278" s="102"/>
      <c r="DT278" s="102"/>
      <c r="DU278" s="102"/>
      <c r="DV278" s="102"/>
      <c r="DW278" s="102"/>
      <c r="DX278" s="102"/>
      <c r="DY278" s="102"/>
      <c r="DZ278" s="102"/>
      <c r="EA278" s="102"/>
      <c r="EB278" s="102"/>
      <c r="EC278" s="102"/>
      <c r="ED278" s="102"/>
      <c r="EE278" s="102"/>
      <c r="EF278" s="102"/>
      <c r="EG278" s="102"/>
      <c r="EH278" s="102"/>
      <c r="EI278" s="102"/>
      <c r="EJ278" s="102"/>
      <c r="EK278" s="102"/>
      <c r="EL278" s="102"/>
      <c r="EM278" s="102"/>
    </row>
    <row r="279" spans="101:143" s="38" customFormat="1" ht="10.65" customHeight="1" x14ac:dyDescent="0.2">
      <c r="CW279" s="102"/>
      <c r="CX279" s="102"/>
      <c r="CY279" s="102"/>
      <c r="CZ279" s="102"/>
      <c r="DA279" s="102"/>
      <c r="DB279" s="102"/>
      <c r="DC279" s="102"/>
      <c r="DD279" s="102"/>
      <c r="DE279" s="102"/>
      <c r="DF279" s="102"/>
      <c r="DG279" s="102"/>
      <c r="DH279" s="102"/>
      <c r="DI279" s="102"/>
      <c r="DJ279" s="102"/>
      <c r="DK279" s="102"/>
      <c r="DL279" s="102"/>
      <c r="DM279" s="102"/>
      <c r="DN279" s="102"/>
      <c r="DO279" s="102"/>
      <c r="DP279" s="102"/>
      <c r="DQ279" s="102"/>
      <c r="DR279" s="102"/>
      <c r="DS279" s="102"/>
      <c r="DT279" s="102"/>
      <c r="DU279" s="102"/>
      <c r="DV279" s="102"/>
      <c r="DW279" s="102"/>
      <c r="DX279" s="102"/>
      <c r="DY279" s="102"/>
      <c r="DZ279" s="102"/>
      <c r="EA279" s="102"/>
      <c r="EB279" s="102"/>
      <c r="EC279" s="102"/>
      <c r="ED279" s="102"/>
      <c r="EE279" s="102"/>
      <c r="EF279" s="102"/>
      <c r="EG279" s="102"/>
      <c r="EH279" s="102"/>
      <c r="EI279" s="102"/>
      <c r="EJ279" s="102"/>
      <c r="EK279" s="102"/>
      <c r="EL279" s="102"/>
      <c r="EM279" s="102"/>
    </row>
    <row r="280" spans="101:143" s="38" customFormat="1" ht="10.65" customHeight="1" x14ac:dyDescent="0.2">
      <c r="CW280" s="102"/>
      <c r="CX280" s="102"/>
      <c r="CY280" s="102"/>
      <c r="CZ280" s="102"/>
      <c r="DA280" s="102"/>
      <c r="DB280" s="102"/>
      <c r="DC280" s="102"/>
      <c r="DD280" s="102"/>
      <c r="DE280" s="102"/>
      <c r="DF280" s="102"/>
      <c r="DG280" s="102"/>
      <c r="DH280" s="102"/>
      <c r="DI280" s="102"/>
      <c r="DJ280" s="102"/>
      <c r="DK280" s="102"/>
      <c r="DL280" s="102"/>
      <c r="DM280" s="102"/>
      <c r="DN280" s="102"/>
      <c r="DO280" s="102"/>
      <c r="DP280" s="102"/>
      <c r="DQ280" s="102"/>
      <c r="DR280" s="102"/>
      <c r="DS280" s="102"/>
      <c r="DT280" s="102"/>
      <c r="DU280" s="102"/>
      <c r="DV280" s="102"/>
      <c r="DW280" s="102"/>
      <c r="DX280" s="102"/>
      <c r="DY280" s="102"/>
      <c r="DZ280" s="102"/>
      <c r="EA280" s="102"/>
      <c r="EB280" s="102"/>
      <c r="EC280" s="102"/>
      <c r="ED280" s="102"/>
      <c r="EE280" s="102"/>
      <c r="EF280" s="102"/>
      <c r="EG280" s="102"/>
      <c r="EH280" s="102"/>
      <c r="EI280" s="102"/>
      <c r="EJ280" s="102"/>
      <c r="EK280" s="102"/>
      <c r="EL280" s="102"/>
      <c r="EM280" s="102"/>
    </row>
    <row r="281" spans="101:143" s="38" customFormat="1" ht="10.65" customHeight="1" x14ac:dyDescent="0.2">
      <c r="CW281" s="102"/>
      <c r="CX281" s="102"/>
      <c r="CY281" s="102"/>
      <c r="CZ281" s="102"/>
      <c r="DA281" s="102"/>
      <c r="DB281" s="102"/>
      <c r="DC281" s="102"/>
      <c r="DD281" s="102"/>
      <c r="DE281" s="102"/>
      <c r="DF281" s="102"/>
      <c r="DG281" s="102"/>
      <c r="DH281" s="102"/>
      <c r="DI281" s="102"/>
      <c r="DJ281" s="102"/>
      <c r="DK281" s="102"/>
      <c r="DL281" s="102"/>
      <c r="DM281" s="102"/>
      <c r="DN281" s="102"/>
      <c r="DO281" s="102"/>
      <c r="DP281" s="102"/>
      <c r="DQ281" s="102"/>
      <c r="DR281" s="102"/>
      <c r="DS281" s="102"/>
      <c r="DT281" s="102"/>
      <c r="DU281" s="102"/>
      <c r="DV281" s="102"/>
      <c r="DW281" s="102"/>
      <c r="DX281" s="102"/>
      <c r="DY281" s="102"/>
      <c r="DZ281" s="102"/>
      <c r="EA281" s="102"/>
      <c r="EB281" s="102"/>
      <c r="EC281" s="102"/>
      <c r="ED281" s="102"/>
      <c r="EE281" s="102"/>
      <c r="EF281" s="102"/>
      <c r="EG281" s="102"/>
      <c r="EH281" s="102"/>
      <c r="EI281" s="102"/>
      <c r="EJ281" s="102"/>
      <c r="EK281" s="102"/>
      <c r="EL281" s="102"/>
      <c r="EM281" s="102"/>
    </row>
    <row r="282" spans="101:143" s="38" customFormat="1" ht="10.65" customHeight="1" x14ac:dyDescent="0.2">
      <c r="CW282" s="102"/>
      <c r="CX282" s="102"/>
      <c r="CY282" s="102"/>
      <c r="CZ282" s="102"/>
      <c r="DA282" s="102"/>
      <c r="DB282" s="102"/>
      <c r="DC282" s="102"/>
      <c r="DD282" s="102"/>
      <c r="DE282" s="102"/>
      <c r="DF282" s="102"/>
      <c r="DG282" s="102"/>
      <c r="DH282" s="102"/>
      <c r="DI282" s="102"/>
      <c r="DJ282" s="102"/>
      <c r="DK282" s="102"/>
      <c r="DL282" s="102"/>
      <c r="DM282" s="102"/>
      <c r="DN282" s="102"/>
      <c r="DO282" s="102"/>
      <c r="DP282" s="102"/>
      <c r="DQ282" s="102"/>
      <c r="DR282" s="102"/>
      <c r="DS282" s="102"/>
      <c r="DT282" s="102"/>
      <c r="DU282" s="102"/>
      <c r="DV282" s="102"/>
      <c r="DW282" s="102"/>
      <c r="DX282" s="102"/>
      <c r="DY282" s="102"/>
      <c r="DZ282" s="102"/>
      <c r="EA282" s="102"/>
      <c r="EB282" s="102"/>
      <c r="EC282" s="102"/>
      <c r="ED282" s="102"/>
      <c r="EE282" s="102"/>
      <c r="EF282" s="102"/>
      <c r="EG282" s="102"/>
      <c r="EH282" s="102"/>
      <c r="EI282" s="102"/>
      <c r="EJ282" s="102"/>
      <c r="EK282" s="102"/>
      <c r="EL282" s="102"/>
      <c r="EM282" s="102"/>
    </row>
    <row r="283" spans="101:143" s="38" customFormat="1" ht="10.65" customHeight="1" x14ac:dyDescent="0.2">
      <c r="CW283" s="102"/>
      <c r="CX283" s="102"/>
      <c r="CY283" s="102"/>
      <c r="CZ283" s="102"/>
      <c r="DA283" s="102"/>
      <c r="DB283" s="102"/>
      <c r="DC283" s="102"/>
      <c r="DD283" s="102"/>
      <c r="DE283" s="102"/>
      <c r="DF283" s="102"/>
      <c r="DG283" s="102"/>
      <c r="DH283" s="102"/>
      <c r="DI283" s="102"/>
      <c r="DJ283" s="102"/>
      <c r="DK283" s="102"/>
      <c r="DL283" s="102"/>
      <c r="DM283" s="102"/>
      <c r="DN283" s="102"/>
      <c r="DO283" s="102"/>
      <c r="DP283" s="102"/>
      <c r="DQ283" s="102"/>
      <c r="DR283" s="102"/>
      <c r="DS283" s="102"/>
      <c r="DT283" s="102"/>
      <c r="DU283" s="102"/>
      <c r="DV283" s="102"/>
      <c r="DW283" s="102"/>
      <c r="DX283" s="102"/>
      <c r="DY283" s="102"/>
      <c r="DZ283" s="102"/>
      <c r="EA283" s="102"/>
      <c r="EB283" s="102"/>
      <c r="EC283" s="102"/>
      <c r="ED283" s="102"/>
      <c r="EE283" s="102"/>
      <c r="EF283" s="102"/>
      <c r="EG283" s="102"/>
      <c r="EH283" s="102"/>
      <c r="EI283" s="102"/>
      <c r="EJ283" s="102"/>
      <c r="EK283" s="102"/>
      <c r="EL283" s="102"/>
      <c r="EM283" s="102"/>
    </row>
    <row r="284" spans="101:143" s="38" customFormat="1" ht="10.65" customHeight="1" x14ac:dyDescent="0.2">
      <c r="CW284" s="102"/>
      <c r="CX284" s="102"/>
      <c r="CY284" s="102"/>
      <c r="CZ284" s="102"/>
      <c r="DA284" s="102"/>
      <c r="DB284" s="102"/>
      <c r="DC284" s="102"/>
      <c r="DD284" s="102"/>
      <c r="DE284" s="102"/>
      <c r="DF284" s="102"/>
      <c r="DG284" s="102"/>
      <c r="DH284" s="102"/>
      <c r="DI284" s="102"/>
      <c r="DJ284" s="102"/>
      <c r="DK284" s="102"/>
      <c r="DL284" s="102"/>
      <c r="DM284" s="102"/>
      <c r="DN284" s="102"/>
      <c r="DO284" s="102"/>
      <c r="DP284" s="102"/>
      <c r="DQ284" s="102"/>
      <c r="DR284" s="102"/>
      <c r="DS284" s="102"/>
      <c r="DT284" s="102"/>
      <c r="DU284" s="102"/>
      <c r="DV284" s="102"/>
      <c r="DW284" s="102"/>
      <c r="DX284" s="102"/>
      <c r="DY284" s="102"/>
      <c r="DZ284" s="102"/>
      <c r="EA284" s="102"/>
      <c r="EB284" s="102"/>
      <c r="EC284" s="102"/>
      <c r="ED284" s="102"/>
      <c r="EE284" s="102"/>
      <c r="EF284" s="102"/>
      <c r="EG284" s="102"/>
      <c r="EH284" s="102"/>
      <c r="EI284" s="102"/>
      <c r="EJ284" s="102"/>
      <c r="EK284" s="102"/>
      <c r="EL284" s="102"/>
      <c r="EM284" s="102"/>
    </row>
    <row r="285" spans="101:143" s="38" customFormat="1" ht="10.65" customHeight="1" x14ac:dyDescent="0.2">
      <c r="CW285" s="102"/>
      <c r="CX285" s="102"/>
      <c r="CY285" s="102"/>
      <c r="CZ285" s="102"/>
      <c r="DA285" s="102"/>
      <c r="DB285" s="102"/>
      <c r="DC285" s="102"/>
      <c r="DD285" s="102"/>
      <c r="DE285" s="102"/>
      <c r="DF285" s="102"/>
      <c r="DG285" s="102"/>
      <c r="DH285" s="102"/>
      <c r="DI285" s="102"/>
      <c r="DJ285" s="102"/>
      <c r="DK285" s="102"/>
      <c r="DL285" s="102"/>
      <c r="DM285" s="102"/>
      <c r="DN285" s="102"/>
      <c r="DO285" s="102"/>
      <c r="DP285" s="102"/>
      <c r="DQ285" s="102"/>
      <c r="DR285" s="102"/>
      <c r="DS285" s="102"/>
      <c r="DT285" s="102"/>
      <c r="DU285" s="102"/>
      <c r="DV285" s="102"/>
      <c r="DW285" s="102"/>
      <c r="DX285" s="102"/>
      <c r="DY285" s="102"/>
      <c r="DZ285" s="102"/>
      <c r="EA285" s="102"/>
      <c r="EB285" s="102"/>
      <c r="EC285" s="102"/>
      <c r="ED285" s="102"/>
      <c r="EE285" s="102"/>
      <c r="EF285" s="102"/>
      <c r="EG285" s="102"/>
      <c r="EH285" s="102"/>
      <c r="EI285" s="102"/>
      <c r="EJ285" s="102"/>
      <c r="EK285" s="102"/>
      <c r="EL285" s="102"/>
      <c r="EM285" s="102"/>
    </row>
    <row r="286" spans="101:143" s="38" customFormat="1" ht="10.65" customHeight="1" x14ac:dyDescent="0.2">
      <c r="CW286" s="102"/>
      <c r="CX286" s="102"/>
      <c r="CY286" s="102"/>
      <c r="CZ286" s="102"/>
      <c r="DA286" s="102"/>
      <c r="DB286" s="102"/>
      <c r="DC286" s="102"/>
      <c r="DD286" s="102"/>
      <c r="DE286" s="102"/>
      <c r="DF286" s="102"/>
      <c r="DG286" s="102"/>
      <c r="DH286" s="102"/>
      <c r="DI286" s="102"/>
      <c r="DJ286" s="102"/>
      <c r="DK286" s="102"/>
      <c r="DL286" s="102"/>
      <c r="DM286" s="102"/>
      <c r="DN286" s="102"/>
      <c r="DO286" s="102"/>
      <c r="DP286" s="102"/>
      <c r="DQ286" s="102"/>
      <c r="DR286" s="102"/>
      <c r="DS286" s="102"/>
      <c r="DT286" s="102"/>
      <c r="DU286" s="102"/>
      <c r="DV286" s="102"/>
      <c r="DW286" s="102"/>
      <c r="DX286" s="102"/>
      <c r="DY286" s="102"/>
      <c r="DZ286" s="102"/>
      <c r="EA286" s="102"/>
      <c r="EB286" s="102"/>
      <c r="EC286" s="102"/>
      <c r="ED286" s="102"/>
      <c r="EE286" s="102"/>
      <c r="EF286" s="102"/>
      <c r="EG286" s="102"/>
      <c r="EH286" s="102"/>
      <c r="EI286" s="102"/>
      <c r="EJ286" s="102"/>
      <c r="EK286" s="102"/>
      <c r="EL286" s="102"/>
      <c r="EM286" s="102"/>
    </row>
    <row r="287" spans="101:143" s="38" customFormat="1" ht="10.65" customHeight="1" x14ac:dyDescent="0.2">
      <c r="CW287" s="102"/>
      <c r="CX287" s="102"/>
      <c r="CY287" s="102"/>
      <c r="CZ287" s="102"/>
      <c r="DA287" s="102"/>
      <c r="DB287" s="102"/>
      <c r="DC287" s="102"/>
      <c r="DD287" s="102"/>
      <c r="DE287" s="102"/>
      <c r="DF287" s="102"/>
      <c r="DG287" s="102"/>
      <c r="DH287" s="102"/>
      <c r="DI287" s="102"/>
      <c r="DJ287" s="102"/>
      <c r="DK287" s="102"/>
      <c r="DL287" s="102"/>
      <c r="DM287" s="102"/>
      <c r="DN287" s="102"/>
      <c r="DO287" s="102"/>
      <c r="DP287" s="102"/>
      <c r="DQ287" s="102"/>
      <c r="DR287" s="102"/>
      <c r="DS287" s="102"/>
      <c r="DT287" s="102"/>
      <c r="DU287" s="102"/>
      <c r="DV287" s="102"/>
      <c r="DW287" s="102"/>
      <c r="DX287" s="102"/>
      <c r="DY287" s="102"/>
      <c r="DZ287" s="102"/>
      <c r="EA287" s="102"/>
      <c r="EB287" s="102"/>
      <c r="EC287" s="102"/>
      <c r="ED287" s="102"/>
      <c r="EE287" s="102"/>
      <c r="EF287" s="102"/>
      <c r="EG287" s="102"/>
      <c r="EH287" s="102"/>
      <c r="EI287" s="102"/>
      <c r="EJ287" s="102"/>
      <c r="EK287" s="102"/>
      <c r="EL287" s="102"/>
      <c r="EM287" s="102"/>
    </row>
    <row r="288" spans="101:143" s="38" customFormat="1" ht="10.65" customHeight="1" x14ac:dyDescent="0.2">
      <c r="CW288" s="102"/>
      <c r="CX288" s="102"/>
      <c r="CY288" s="102"/>
      <c r="CZ288" s="102"/>
      <c r="DA288" s="102"/>
      <c r="DB288" s="102"/>
      <c r="DC288" s="102"/>
      <c r="DD288" s="102"/>
      <c r="DE288" s="102"/>
      <c r="DF288" s="102"/>
      <c r="DG288" s="102"/>
      <c r="DH288" s="102"/>
      <c r="DI288" s="102"/>
      <c r="DJ288" s="102"/>
      <c r="DK288" s="102"/>
      <c r="DL288" s="102"/>
      <c r="DM288" s="102"/>
      <c r="DN288" s="102"/>
      <c r="DO288" s="102"/>
      <c r="DP288" s="102"/>
      <c r="DQ288" s="102"/>
      <c r="DR288" s="102"/>
      <c r="DS288" s="102"/>
      <c r="DT288" s="102"/>
      <c r="DU288" s="102"/>
      <c r="DV288" s="102"/>
      <c r="DW288" s="102"/>
      <c r="DX288" s="102"/>
      <c r="DY288" s="102"/>
      <c r="DZ288" s="102"/>
      <c r="EA288" s="102"/>
      <c r="EB288" s="102"/>
      <c r="EC288" s="102"/>
      <c r="ED288" s="102"/>
      <c r="EE288" s="102"/>
      <c r="EF288" s="102"/>
      <c r="EG288" s="102"/>
      <c r="EH288" s="102"/>
      <c r="EI288" s="102"/>
      <c r="EJ288" s="102"/>
      <c r="EK288" s="102"/>
      <c r="EL288" s="102"/>
      <c r="EM288" s="102"/>
    </row>
    <row r="289" spans="101:143" s="38" customFormat="1" ht="10.65" customHeight="1" x14ac:dyDescent="0.2">
      <c r="CW289" s="102"/>
      <c r="CX289" s="102"/>
      <c r="CY289" s="102"/>
      <c r="CZ289" s="102"/>
      <c r="DA289" s="102"/>
      <c r="DB289" s="102"/>
      <c r="DC289" s="102"/>
      <c r="DD289" s="102"/>
      <c r="DE289" s="102"/>
      <c r="DF289" s="102"/>
      <c r="DG289" s="102"/>
      <c r="DH289" s="102"/>
      <c r="DI289" s="102"/>
      <c r="DJ289" s="102"/>
      <c r="DK289" s="102"/>
      <c r="DL289" s="102"/>
      <c r="DM289" s="102"/>
      <c r="DN289" s="102"/>
      <c r="DO289" s="102"/>
      <c r="DP289" s="102"/>
      <c r="DQ289" s="102"/>
      <c r="DR289" s="102"/>
      <c r="DS289" s="102"/>
      <c r="DT289" s="102"/>
      <c r="DU289" s="102"/>
      <c r="DV289" s="102"/>
      <c r="DW289" s="102"/>
      <c r="DX289" s="102"/>
      <c r="DY289" s="102"/>
      <c r="DZ289" s="102"/>
      <c r="EA289" s="102"/>
      <c r="EB289" s="102"/>
      <c r="EC289" s="102"/>
      <c r="ED289" s="102"/>
      <c r="EE289" s="102"/>
      <c r="EF289" s="102"/>
      <c r="EG289" s="102"/>
      <c r="EH289" s="102"/>
      <c r="EI289" s="102"/>
      <c r="EJ289" s="102"/>
      <c r="EK289" s="102"/>
      <c r="EL289" s="102"/>
      <c r="EM289" s="102"/>
    </row>
    <row r="290" spans="101:143" s="38" customFormat="1" ht="10.65" customHeight="1" x14ac:dyDescent="0.2">
      <c r="CW290" s="102"/>
      <c r="CX290" s="102"/>
      <c r="CY290" s="102"/>
      <c r="CZ290" s="102"/>
      <c r="DA290" s="102"/>
      <c r="DB290" s="102"/>
      <c r="DC290" s="102"/>
      <c r="DD290" s="102"/>
      <c r="DE290" s="102"/>
      <c r="DF290" s="102"/>
      <c r="DG290" s="102"/>
      <c r="DH290" s="102"/>
      <c r="DI290" s="102"/>
      <c r="DJ290" s="102"/>
      <c r="DK290" s="102"/>
      <c r="DL290" s="102"/>
      <c r="DM290" s="102"/>
      <c r="DN290" s="102"/>
      <c r="DO290" s="102"/>
      <c r="DP290" s="102"/>
      <c r="DQ290" s="102"/>
      <c r="DR290" s="102"/>
      <c r="DS290" s="102"/>
      <c r="DT290" s="102"/>
      <c r="DU290" s="102"/>
      <c r="DV290" s="102"/>
      <c r="DW290" s="102"/>
      <c r="DX290" s="102"/>
      <c r="DY290" s="102"/>
      <c r="DZ290" s="102"/>
      <c r="EA290" s="102"/>
      <c r="EB290" s="102"/>
      <c r="EC290" s="102"/>
      <c r="ED290" s="102"/>
      <c r="EE290" s="102"/>
      <c r="EF290" s="102"/>
      <c r="EG290" s="102"/>
      <c r="EH290" s="102"/>
      <c r="EI290" s="102"/>
      <c r="EJ290" s="102"/>
      <c r="EK290" s="102"/>
      <c r="EL290" s="102"/>
      <c r="EM290" s="102"/>
    </row>
    <row r="291" spans="101:143" s="38" customFormat="1" ht="10.65" customHeight="1" x14ac:dyDescent="0.2">
      <c r="CW291" s="102"/>
      <c r="CX291" s="102"/>
      <c r="CY291" s="102"/>
      <c r="CZ291" s="102"/>
      <c r="DA291" s="102"/>
      <c r="DB291" s="102"/>
      <c r="DC291" s="102"/>
      <c r="DD291" s="102"/>
      <c r="DE291" s="102"/>
      <c r="DF291" s="102"/>
      <c r="DG291" s="102"/>
      <c r="DH291" s="102"/>
      <c r="DI291" s="102"/>
      <c r="DJ291" s="102"/>
      <c r="DK291" s="102"/>
      <c r="DL291" s="102"/>
      <c r="DM291" s="102"/>
      <c r="DN291" s="102"/>
      <c r="DO291" s="102"/>
      <c r="DP291" s="102"/>
      <c r="DQ291" s="102"/>
      <c r="DR291" s="102"/>
      <c r="DS291" s="102"/>
      <c r="DT291" s="102"/>
      <c r="DU291" s="102"/>
      <c r="DV291" s="102"/>
      <c r="DW291" s="102"/>
      <c r="DX291" s="102"/>
      <c r="DY291" s="102"/>
      <c r="DZ291" s="102"/>
      <c r="EA291" s="102"/>
      <c r="EB291" s="102"/>
      <c r="EC291" s="102"/>
      <c r="ED291" s="102"/>
      <c r="EE291" s="102"/>
      <c r="EF291" s="102"/>
      <c r="EG291" s="102"/>
      <c r="EH291" s="102"/>
      <c r="EI291" s="102"/>
      <c r="EJ291" s="102"/>
      <c r="EK291" s="102"/>
      <c r="EL291" s="102"/>
      <c r="EM291" s="102"/>
    </row>
    <row r="292" spans="101:143" s="38" customFormat="1" ht="10.65" customHeight="1" x14ac:dyDescent="0.2">
      <c r="CW292" s="102"/>
      <c r="CX292" s="102"/>
      <c r="CY292" s="102"/>
      <c r="CZ292" s="102"/>
      <c r="DA292" s="102"/>
      <c r="DB292" s="102"/>
      <c r="DC292" s="102"/>
      <c r="DD292" s="102"/>
      <c r="DE292" s="102"/>
      <c r="DF292" s="102"/>
      <c r="DG292" s="102"/>
      <c r="DH292" s="102"/>
      <c r="DI292" s="102"/>
      <c r="DJ292" s="102"/>
      <c r="DK292" s="102"/>
      <c r="DL292" s="102"/>
      <c r="DM292" s="102"/>
      <c r="DN292" s="102"/>
      <c r="DO292" s="102"/>
      <c r="DP292" s="102"/>
      <c r="DQ292" s="102"/>
      <c r="DR292" s="102"/>
      <c r="DS292" s="102"/>
      <c r="DT292" s="102"/>
      <c r="DU292" s="102"/>
      <c r="DV292" s="102"/>
      <c r="DW292" s="102"/>
      <c r="DX292" s="102"/>
      <c r="DY292" s="102"/>
      <c r="DZ292" s="102"/>
      <c r="EA292" s="102"/>
      <c r="EB292" s="102"/>
      <c r="EC292" s="102"/>
      <c r="ED292" s="102"/>
      <c r="EE292" s="102"/>
      <c r="EF292" s="102"/>
      <c r="EG292" s="102"/>
      <c r="EH292" s="102"/>
      <c r="EI292" s="102"/>
      <c r="EJ292" s="102"/>
      <c r="EK292" s="102"/>
      <c r="EL292" s="102"/>
      <c r="EM292" s="102"/>
    </row>
    <row r="293" spans="101:143" s="38" customFormat="1" ht="10.65" customHeight="1" x14ac:dyDescent="0.2">
      <c r="CW293" s="102"/>
      <c r="CX293" s="102"/>
      <c r="CY293" s="102"/>
      <c r="CZ293" s="102"/>
      <c r="DA293" s="102"/>
      <c r="DB293" s="102"/>
      <c r="DC293" s="102"/>
      <c r="DD293" s="102"/>
      <c r="DE293" s="102"/>
      <c r="DF293" s="102"/>
      <c r="DG293" s="102"/>
      <c r="DH293" s="102"/>
      <c r="DI293" s="102"/>
      <c r="DJ293" s="102"/>
      <c r="DK293" s="102"/>
      <c r="DL293" s="102"/>
      <c r="DM293" s="102"/>
      <c r="DN293" s="102"/>
      <c r="DO293" s="102"/>
      <c r="DP293" s="102"/>
      <c r="DQ293" s="102"/>
      <c r="DR293" s="102"/>
      <c r="DS293" s="102"/>
      <c r="DT293" s="102"/>
      <c r="DU293" s="102"/>
      <c r="DV293" s="102"/>
      <c r="DW293" s="102"/>
      <c r="DX293" s="102"/>
      <c r="DY293" s="102"/>
      <c r="DZ293" s="102"/>
      <c r="EA293" s="102"/>
      <c r="EB293" s="102"/>
      <c r="EC293" s="102"/>
      <c r="ED293" s="102"/>
      <c r="EE293" s="102"/>
      <c r="EF293" s="102"/>
      <c r="EG293" s="102"/>
      <c r="EH293" s="102"/>
      <c r="EI293" s="102"/>
      <c r="EJ293" s="102"/>
      <c r="EK293" s="102"/>
      <c r="EL293" s="102"/>
      <c r="EM293" s="102"/>
    </row>
    <row r="294" spans="101:143" s="38" customFormat="1" ht="10.65" customHeight="1" x14ac:dyDescent="0.2">
      <c r="CW294" s="102"/>
      <c r="CX294" s="102"/>
      <c r="CY294" s="102"/>
      <c r="CZ294" s="102"/>
      <c r="DA294" s="102"/>
      <c r="DB294" s="102"/>
      <c r="DC294" s="102"/>
      <c r="DD294" s="102"/>
      <c r="DE294" s="102"/>
      <c r="DF294" s="102"/>
      <c r="DG294" s="102"/>
      <c r="DH294" s="102"/>
      <c r="DI294" s="102"/>
      <c r="DJ294" s="102"/>
      <c r="DK294" s="102"/>
      <c r="DL294" s="102"/>
      <c r="DM294" s="102"/>
      <c r="DN294" s="102"/>
      <c r="DO294" s="102"/>
      <c r="DP294" s="102"/>
      <c r="DQ294" s="102"/>
      <c r="DR294" s="102"/>
      <c r="DS294" s="102"/>
      <c r="DT294" s="102"/>
      <c r="DU294" s="102"/>
      <c r="DV294" s="102"/>
      <c r="DW294" s="102"/>
      <c r="DX294" s="102"/>
      <c r="DY294" s="102"/>
      <c r="DZ294" s="102"/>
      <c r="EA294" s="102"/>
      <c r="EB294" s="102"/>
      <c r="EC294" s="102"/>
      <c r="ED294" s="102"/>
      <c r="EE294" s="102"/>
      <c r="EF294" s="102"/>
      <c r="EG294" s="102"/>
      <c r="EH294" s="102"/>
      <c r="EI294" s="102"/>
      <c r="EJ294" s="102"/>
      <c r="EK294" s="102"/>
      <c r="EL294" s="102"/>
      <c r="EM294" s="102"/>
    </row>
    <row r="295" spans="101:143" s="38" customFormat="1" ht="10.65" customHeight="1" x14ac:dyDescent="0.2">
      <c r="CW295" s="102"/>
      <c r="CX295" s="102"/>
      <c r="CY295" s="102"/>
      <c r="CZ295" s="102"/>
      <c r="DA295" s="102"/>
      <c r="DB295" s="102"/>
      <c r="DC295" s="102"/>
      <c r="DD295" s="102"/>
      <c r="DE295" s="102"/>
      <c r="DF295" s="102"/>
      <c r="DG295" s="102"/>
      <c r="DH295" s="102"/>
      <c r="DI295" s="102"/>
      <c r="DJ295" s="102"/>
      <c r="DK295" s="102"/>
      <c r="DL295" s="102"/>
      <c r="DM295" s="102"/>
      <c r="DN295" s="102"/>
      <c r="DO295" s="102"/>
      <c r="DP295" s="102"/>
      <c r="DQ295" s="102"/>
      <c r="DR295" s="102"/>
      <c r="DS295" s="102"/>
      <c r="DT295" s="102"/>
      <c r="DU295" s="102"/>
      <c r="DV295" s="102"/>
      <c r="DW295" s="102"/>
      <c r="DX295" s="102"/>
      <c r="DY295" s="102"/>
      <c r="DZ295" s="102"/>
      <c r="EA295" s="102"/>
      <c r="EB295" s="102"/>
      <c r="EC295" s="102"/>
      <c r="ED295" s="102"/>
      <c r="EE295" s="102"/>
      <c r="EF295" s="102"/>
      <c r="EG295" s="102"/>
      <c r="EH295" s="102"/>
      <c r="EI295" s="102"/>
      <c r="EJ295" s="102"/>
      <c r="EK295" s="102"/>
      <c r="EL295" s="102"/>
      <c r="EM295" s="102"/>
    </row>
    <row r="296" spans="101:143" s="38" customFormat="1" ht="10.65" customHeight="1" x14ac:dyDescent="0.2">
      <c r="CW296" s="102"/>
      <c r="CX296" s="102"/>
      <c r="CY296" s="102"/>
      <c r="CZ296" s="102"/>
      <c r="DA296" s="102"/>
      <c r="DB296" s="102"/>
      <c r="DC296" s="102"/>
      <c r="DD296" s="102"/>
      <c r="DE296" s="102"/>
      <c r="DF296" s="102"/>
      <c r="DG296" s="102"/>
      <c r="DH296" s="102"/>
      <c r="DI296" s="102"/>
      <c r="DJ296" s="102"/>
      <c r="DK296" s="102"/>
      <c r="DL296" s="102"/>
      <c r="DM296" s="102"/>
      <c r="DN296" s="102"/>
      <c r="DO296" s="102"/>
      <c r="DP296" s="102"/>
      <c r="DQ296" s="102"/>
      <c r="DR296" s="102"/>
      <c r="DS296" s="102"/>
      <c r="DT296" s="102"/>
      <c r="DU296" s="102"/>
      <c r="DV296" s="102"/>
      <c r="DW296" s="102"/>
      <c r="DX296" s="102"/>
      <c r="DY296" s="102"/>
      <c r="DZ296" s="102"/>
      <c r="EA296" s="102"/>
      <c r="EB296" s="102"/>
      <c r="EC296" s="102"/>
      <c r="ED296" s="102"/>
      <c r="EE296" s="102"/>
      <c r="EF296" s="102"/>
      <c r="EG296" s="102"/>
      <c r="EH296" s="102"/>
      <c r="EI296" s="102"/>
      <c r="EJ296" s="102"/>
      <c r="EK296" s="102"/>
      <c r="EL296" s="102"/>
      <c r="EM296" s="102"/>
    </row>
    <row r="297" spans="101:143" s="38" customFormat="1" ht="10.65" customHeight="1" x14ac:dyDescent="0.2">
      <c r="CW297" s="102"/>
      <c r="CX297" s="102"/>
      <c r="CY297" s="102"/>
      <c r="CZ297" s="102"/>
      <c r="DA297" s="102"/>
      <c r="DB297" s="102"/>
      <c r="DC297" s="102"/>
      <c r="DD297" s="102"/>
      <c r="DE297" s="102"/>
      <c r="DF297" s="102"/>
      <c r="DG297" s="102"/>
      <c r="DH297" s="102"/>
      <c r="DI297" s="102"/>
      <c r="DJ297" s="102"/>
      <c r="DK297" s="102"/>
      <c r="DL297" s="102"/>
      <c r="DM297" s="102"/>
      <c r="DN297" s="102"/>
      <c r="DO297" s="102"/>
      <c r="DP297" s="102"/>
      <c r="DQ297" s="102"/>
      <c r="DR297" s="102"/>
      <c r="DS297" s="102"/>
      <c r="DT297" s="102"/>
      <c r="DU297" s="102"/>
      <c r="DV297" s="102"/>
      <c r="DW297" s="102"/>
      <c r="DX297" s="102"/>
      <c r="DY297" s="102"/>
      <c r="DZ297" s="102"/>
      <c r="EA297" s="102"/>
      <c r="EB297" s="102"/>
      <c r="EC297" s="102"/>
      <c r="ED297" s="102"/>
      <c r="EE297" s="102"/>
      <c r="EF297" s="102"/>
      <c r="EG297" s="102"/>
      <c r="EH297" s="102"/>
      <c r="EI297" s="102"/>
      <c r="EJ297" s="102"/>
      <c r="EK297" s="102"/>
      <c r="EL297" s="102"/>
      <c r="EM297" s="102"/>
    </row>
    <row r="298" spans="101:143" s="38" customFormat="1" ht="10.65" customHeight="1" x14ac:dyDescent="0.2"/>
    <row r="299" spans="101:143" s="38" customFormat="1" ht="10.65" customHeight="1" x14ac:dyDescent="0.2"/>
    <row r="300" spans="101:143" s="38" customFormat="1" ht="10.65" customHeight="1" x14ac:dyDescent="0.2"/>
    <row r="301" spans="101:143" s="38" customFormat="1" ht="10.65" customHeight="1" x14ac:dyDescent="0.2"/>
    <row r="302" spans="101:143" s="38" customFormat="1" ht="10.65" customHeight="1" x14ac:dyDescent="0.2"/>
    <row r="303" spans="101:143" s="38" customFormat="1" ht="10.65" customHeight="1" x14ac:dyDescent="0.2"/>
    <row r="304" spans="101:143" s="38" customFormat="1" ht="10.65" customHeight="1" x14ac:dyDescent="0.2"/>
    <row r="305" s="38" customFormat="1" ht="10.65" customHeight="1" x14ac:dyDescent="0.2"/>
    <row r="306" s="38" customFormat="1" ht="10.65" customHeight="1" x14ac:dyDescent="0.2"/>
    <row r="307" s="38" customFormat="1" ht="10.65" customHeight="1" x14ac:dyDescent="0.2"/>
    <row r="308" s="38" customFormat="1" ht="12.75" customHeight="1" x14ac:dyDescent="0.2"/>
    <row r="309" s="38" customFormat="1" ht="12.75" customHeight="1" x14ac:dyDescent="0.2"/>
  </sheetData>
  <sheetProtection formatCells="0" formatColumns="0" formatRows="0" insertColumns="0" insertRows="0" insertHyperlinks="0" deleteColumns="0" deleteRows="0"/>
  <mergeCells count="476">
    <mergeCell ref="HV5:HV6"/>
    <mergeCell ref="GN6:GV8"/>
    <mergeCell ref="F7:GM8"/>
    <mergeCell ref="F9:EL9"/>
    <mergeCell ref="EO9:EP207"/>
    <mergeCell ref="EQ9:GV9"/>
    <mergeCell ref="HL9:HL11"/>
    <mergeCell ref="F10:EN10"/>
    <mergeCell ref="EQ10:GV31"/>
    <mergeCell ref="HC10:HC11"/>
    <mergeCell ref="GW2:GW208"/>
    <mergeCell ref="GX2:GX208"/>
    <mergeCell ref="F3:GM4"/>
    <mergeCell ref="GN3:GV5"/>
    <mergeCell ref="F5:GM6"/>
    <mergeCell ref="F11:Y12"/>
    <mergeCell ref="BK11:BP11"/>
    <mergeCell ref="BQ11:CX12"/>
    <mergeCell ref="CY11:EN12"/>
    <mergeCell ref="F27:EN27"/>
    <mergeCell ref="F28:EN28"/>
    <mergeCell ref="HF28:HF32"/>
    <mergeCell ref="DB33:DE33"/>
    <mergeCell ref="DG33:DY33"/>
    <mergeCell ref="HX11:HX44"/>
    <mergeCell ref="IC11:IC37"/>
    <mergeCell ref="BK12:BP12"/>
    <mergeCell ref="HC12:HC13"/>
    <mergeCell ref="Z13:DF13"/>
    <mergeCell ref="DG13:DO13"/>
    <mergeCell ref="DP13:EN13"/>
    <mergeCell ref="Z14:DF14"/>
    <mergeCell ref="DG14:DO14"/>
    <mergeCell ref="DP14:EN14"/>
    <mergeCell ref="Z15:DF15"/>
    <mergeCell ref="DG15:DO15"/>
    <mergeCell ref="DP15:EN15"/>
    <mergeCell ref="HF15:HF23"/>
    <mergeCell ref="DP17:EN17"/>
    <mergeCell ref="F18:EN18"/>
    <mergeCell ref="CJ20:DH20"/>
    <mergeCell ref="DI20:DK20"/>
    <mergeCell ref="BE21:CE21"/>
    <mergeCell ref="CF21:CH21"/>
    <mergeCell ref="CJ21:DH21"/>
    <mergeCell ref="DI21:DK21"/>
    <mergeCell ref="DM21:EJ21"/>
    <mergeCell ref="HO25:HO33"/>
    <mergeCell ref="A20:A21"/>
    <mergeCell ref="G20:Y20"/>
    <mergeCell ref="Z20:AZ20"/>
    <mergeCell ref="BA20:BC20"/>
    <mergeCell ref="BE20:CE20"/>
    <mergeCell ref="CF20:CH20"/>
    <mergeCell ref="HQ15:HQ18"/>
    <mergeCell ref="Z16:DF16"/>
    <mergeCell ref="DG16:DO16"/>
    <mergeCell ref="DP16:EN16"/>
    <mergeCell ref="F17:Y17"/>
    <mergeCell ref="Z17:AJ17"/>
    <mergeCell ref="AK17:BP17"/>
    <mergeCell ref="BQ17:CE17"/>
    <mergeCell ref="CF17:DF17"/>
    <mergeCell ref="DG17:DO17"/>
    <mergeCell ref="D2:D208"/>
    <mergeCell ref="E2:E207"/>
    <mergeCell ref="F2:GV2"/>
    <mergeCell ref="DM20:EJ20"/>
    <mergeCell ref="EK20:EM20"/>
    <mergeCell ref="G21:Y21"/>
    <mergeCell ref="Z21:AZ21"/>
    <mergeCell ref="BA21:BC21"/>
    <mergeCell ref="HK25:HK33"/>
    <mergeCell ref="EA33:EM33"/>
    <mergeCell ref="EK21:EM21"/>
    <mergeCell ref="F23:EN23"/>
    <mergeCell ref="G25:U25"/>
    <mergeCell ref="V25:X25"/>
    <mergeCell ref="Z25:AZ25"/>
    <mergeCell ref="BA25:BC25"/>
    <mergeCell ref="BE25:CE25"/>
    <mergeCell ref="CF25:CH25"/>
    <mergeCell ref="CJ25:DH25"/>
    <mergeCell ref="DI25:DK25"/>
    <mergeCell ref="EA39:EM39"/>
    <mergeCell ref="HD39:HF44"/>
    <mergeCell ref="A29:C29"/>
    <mergeCell ref="F29:CL29"/>
    <mergeCell ref="DB31:DE31"/>
    <mergeCell ref="DG31:DY31"/>
    <mergeCell ref="EA31:EM31"/>
    <mergeCell ref="EQ32:GV32"/>
    <mergeCell ref="DM25:EJ25"/>
    <mergeCell ref="EK25:EM25"/>
    <mergeCell ref="R83:T88"/>
    <mergeCell ref="AH83:AI88"/>
    <mergeCell ref="BE90:BU94"/>
    <mergeCell ref="HM36:HM41"/>
    <mergeCell ref="DB37:DE37"/>
    <mergeCell ref="DG37:DY37"/>
    <mergeCell ref="EA37:EM37"/>
    <mergeCell ref="HA37:HC37"/>
    <mergeCell ref="DB38:DE38"/>
    <mergeCell ref="DG38:DY38"/>
    <mergeCell ref="EA38:EM38"/>
    <mergeCell ref="HA38:HC38"/>
    <mergeCell ref="DB39:DE39"/>
    <mergeCell ref="EQ33:GV61"/>
    <mergeCell ref="DB34:DE34"/>
    <mergeCell ref="DG34:DY34"/>
    <mergeCell ref="EA34:EM34"/>
    <mergeCell ref="HA34:HC34"/>
    <mergeCell ref="DB35:DE35"/>
    <mergeCell ref="DG35:DY35"/>
    <mergeCell ref="EA35:EM35"/>
    <mergeCell ref="HA35:HC35"/>
    <mergeCell ref="HA36:HC36"/>
    <mergeCell ref="DG39:DY39"/>
    <mergeCell ref="BE45:BO49"/>
    <mergeCell ref="BP45:BT49"/>
    <mergeCell ref="BV45:CI49"/>
    <mergeCell ref="F43:AZ43"/>
    <mergeCell ref="BA43:BB207"/>
    <mergeCell ref="BC43:EN43"/>
    <mergeCell ref="BC44:EN44"/>
    <mergeCell ref="X45:AF49"/>
    <mergeCell ref="AH45:AO49"/>
    <mergeCell ref="AQ45:AY49"/>
    <mergeCell ref="DE45:DS49"/>
    <mergeCell ref="DT45:DV49"/>
    <mergeCell ref="DX45:EI49"/>
    <mergeCell ref="EJ45:EL49"/>
    <mergeCell ref="CJ45:CL49"/>
    <mergeCell ref="CN45:CZ49"/>
    <mergeCell ref="DA45:DC49"/>
    <mergeCell ref="DA50:DC54"/>
    <mergeCell ref="DE50:DS54"/>
    <mergeCell ref="DT50:DV54"/>
    <mergeCell ref="DX50:EI54"/>
    <mergeCell ref="EJ50:EL54"/>
    <mergeCell ref="CJ50:CL54"/>
    <mergeCell ref="CN50:CZ54"/>
    <mergeCell ref="AQ50:AY54"/>
    <mergeCell ref="BE50:BO54"/>
    <mergeCell ref="BP50:BT54"/>
    <mergeCell ref="BV50:CI54"/>
    <mergeCell ref="A50:A54"/>
    <mergeCell ref="B50:B54"/>
    <mergeCell ref="C50:C54"/>
    <mergeCell ref="G50:V54"/>
    <mergeCell ref="X50:AF54"/>
    <mergeCell ref="AH50:AO54"/>
    <mergeCell ref="A60:A64"/>
    <mergeCell ref="B60:B64"/>
    <mergeCell ref="C60:C64"/>
    <mergeCell ref="G60:V64"/>
    <mergeCell ref="X60:AF64"/>
    <mergeCell ref="AH60:AO64"/>
    <mergeCell ref="AH55:AO59"/>
    <mergeCell ref="AQ55:AY59"/>
    <mergeCell ref="BC55:EN58"/>
    <mergeCell ref="BE59:CF63"/>
    <mergeCell ref="CG59:CZ63"/>
    <mergeCell ref="DA59:DC63"/>
    <mergeCell ref="DD59:DS63"/>
    <mergeCell ref="DT59:DV63"/>
    <mergeCell ref="DW59:EI63"/>
    <mergeCell ref="EJ59:EL63"/>
    <mergeCell ref="AQ60:AY64"/>
    <mergeCell ref="A55:A59"/>
    <mergeCell ref="B55:B59"/>
    <mergeCell ref="C55:C59"/>
    <mergeCell ref="G55:V59"/>
    <mergeCell ref="X55:AF59"/>
    <mergeCell ref="EQ62:FU65"/>
    <mergeCell ref="FV62:FV107"/>
    <mergeCell ref="FW62:GV65"/>
    <mergeCell ref="BE64:CQ67"/>
    <mergeCell ref="CT64:EL67"/>
    <mergeCell ref="AQ65:AY69"/>
    <mergeCell ref="BE68:BS72"/>
    <mergeCell ref="BT68:BV72"/>
    <mergeCell ref="BY68:CN72"/>
    <mergeCell ref="EJ68:EL72"/>
    <mergeCell ref="ES70:FQ74"/>
    <mergeCell ref="EJ73:EL77"/>
    <mergeCell ref="FY75:GP79"/>
    <mergeCell ref="GQ75:GS79"/>
    <mergeCell ref="FY70:GP74"/>
    <mergeCell ref="GQ70:GS74"/>
    <mergeCell ref="DM68:DO72"/>
    <mergeCell ref="DQ68:EI72"/>
    <mergeCell ref="AX83:AY88"/>
    <mergeCell ref="ES85:FQ89"/>
    <mergeCell ref="FR85:FR89"/>
    <mergeCell ref="FY85:GP89"/>
    <mergeCell ref="FR80:FR84"/>
    <mergeCell ref="FY80:GP84"/>
    <mergeCell ref="A65:A69"/>
    <mergeCell ref="B65:B69"/>
    <mergeCell ref="C65:C69"/>
    <mergeCell ref="G65:V69"/>
    <mergeCell ref="X65:AF69"/>
    <mergeCell ref="AH65:AO69"/>
    <mergeCell ref="F74:AZ77"/>
    <mergeCell ref="ES75:FQ79"/>
    <mergeCell ref="FR75:FR79"/>
    <mergeCell ref="BC78:EN81"/>
    <mergeCell ref="G79:T82"/>
    <mergeCell ref="V79:AI82"/>
    <mergeCell ref="AK79:AY82"/>
    <mergeCell ref="ES80:FQ84"/>
    <mergeCell ref="FR70:FR74"/>
    <mergeCell ref="BE73:BS77"/>
    <mergeCell ref="BT73:BV77"/>
    <mergeCell ref="BY73:CN77"/>
    <mergeCell ref="CO73:CQ77"/>
    <mergeCell ref="CT73:DL77"/>
    <mergeCell ref="DM73:DO77"/>
    <mergeCell ref="DQ73:EI77"/>
    <mergeCell ref="CO68:CQ72"/>
    <mergeCell ref="CT68:DL72"/>
    <mergeCell ref="GQ80:GS84"/>
    <mergeCell ref="BE82:CG86"/>
    <mergeCell ref="CH82:CT86"/>
    <mergeCell ref="CU82:CW86"/>
    <mergeCell ref="CX82:DM86"/>
    <mergeCell ref="DN82:DP86"/>
    <mergeCell ref="DQ82:EI86"/>
    <mergeCell ref="EJ82:EL86"/>
    <mergeCell ref="GQ85:GS89"/>
    <mergeCell ref="BD87:CT89"/>
    <mergeCell ref="CW87:EM89"/>
    <mergeCell ref="BV90:BX94"/>
    <mergeCell ref="CA90:CP94"/>
    <mergeCell ref="CQ90:CS94"/>
    <mergeCell ref="ES90:FQ94"/>
    <mergeCell ref="FR90:FR94"/>
    <mergeCell ref="FY90:GP94"/>
    <mergeCell ref="GQ90:GS94"/>
    <mergeCell ref="CX91:DM95"/>
    <mergeCell ref="DN91:DP95"/>
    <mergeCell ref="DR91:EI95"/>
    <mergeCell ref="EJ91:EL95"/>
    <mergeCell ref="BE95:BU99"/>
    <mergeCell ref="BV95:BX99"/>
    <mergeCell ref="ES95:FQ99"/>
    <mergeCell ref="FR95:FR99"/>
    <mergeCell ref="FY95:GP99"/>
    <mergeCell ref="GQ95:GS99"/>
    <mergeCell ref="CX96:DM100"/>
    <mergeCell ref="DN96:DP100"/>
    <mergeCell ref="DR96:EI100"/>
    <mergeCell ref="EJ96:EL100"/>
    <mergeCell ref="BD100:CT102"/>
    <mergeCell ref="ES100:FQ104"/>
    <mergeCell ref="FR100:FR104"/>
    <mergeCell ref="FY100:GP104"/>
    <mergeCell ref="GQ100:GS104"/>
    <mergeCell ref="CX101:DM105"/>
    <mergeCell ref="DN101:DP105"/>
    <mergeCell ref="DR101:EI105"/>
    <mergeCell ref="EJ101:EL105"/>
    <mergeCell ref="BE103:BU107"/>
    <mergeCell ref="BV103:BX107"/>
    <mergeCell ref="CA103:CP107"/>
    <mergeCell ref="CQ103:CS107"/>
    <mergeCell ref="CX106:DP110"/>
    <mergeCell ref="BE108:BU112"/>
    <mergeCell ref="BV108:BX112"/>
    <mergeCell ref="CA108:CP112"/>
    <mergeCell ref="CQ108:CS112"/>
    <mergeCell ref="EQ108:GV111"/>
    <mergeCell ref="G112:T115"/>
    <mergeCell ref="V112:AI115"/>
    <mergeCell ref="AK112:AY115"/>
    <mergeCell ref="CW112:EM114"/>
    <mergeCell ref="BD113:CT115"/>
    <mergeCell ref="R116:S120"/>
    <mergeCell ref="T116:T120"/>
    <mergeCell ref="AH116:AI120"/>
    <mergeCell ref="AK116:AW142"/>
    <mergeCell ref="BE116:BU120"/>
    <mergeCell ref="BV116:BX120"/>
    <mergeCell ref="BD134:CT136"/>
    <mergeCell ref="BE137:BU142"/>
    <mergeCell ref="BV137:BX142"/>
    <mergeCell ref="CA137:CP142"/>
    <mergeCell ref="BE129:BU133"/>
    <mergeCell ref="BV129:BX133"/>
    <mergeCell ref="CA129:CP133"/>
    <mergeCell ref="CQ129:CS133"/>
    <mergeCell ref="CQ137:CS142"/>
    <mergeCell ref="BY118:BZ120"/>
    <mergeCell ref="BD121:BI123"/>
    <mergeCell ref="BN121:BU123"/>
    <mergeCell ref="BE124:BU128"/>
    <mergeCell ref="BV124:BX128"/>
    <mergeCell ref="FT116:FV120"/>
    <mergeCell ref="FW116:FY120"/>
    <mergeCell ref="GE116:GG120"/>
    <mergeCell ref="GH116:GJ120"/>
    <mergeCell ref="ES117:FD121"/>
    <mergeCell ref="FE117:FG121"/>
    <mergeCell ref="CA116:CP120"/>
    <mergeCell ref="CQ116:CS120"/>
    <mergeCell ref="CX116:DM120"/>
    <mergeCell ref="DN116:DP120"/>
    <mergeCell ref="DR116:EI120"/>
    <mergeCell ref="EJ116:EL120"/>
    <mergeCell ref="DR121:EI125"/>
    <mergeCell ref="EJ121:EL125"/>
    <mergeCell ref="CG121:CP123"/>
    <mergeCell ref="CX121:DM125"/>
    <mergeCell ref="DN121:DP125"/>
    <mergeCell ref="CA124:CP128"/>
    <mergeCell ref="CQ124:CS128"/>
    <mergeCell ref="FT121:FV125"/>
    <mergeCell ref="FW121:FY125"/>
    <mergeCell ref="GE121:GG125"/>
    <mergeCell ref="GH121:GJ125"/>
    <mergeCell ref="EQ129:GV132"/>
    <mergeCell ref="CX131:DM135"/>
    <mergeCell ref="DN131:DP135"/>
    <mergeCell ref="DR131:EI135"/>
    <mergeCell ref="EJ131:EL135"/>
    <mergeCell ref="EQ133:GV138"/>
    <mergeCell ref="CX136:DM140"/>
    <mergeCell ref="DN136:DP140"/>
    <mergeCell ref="DR136:EI140"/>
    <mergeCell ref="EJ136:EL140"/>
    <mergeCell ref="CX126:DM130"/>
    <mergeCell ref="DN126:DP130"/>
    <mergeCell ref="DR126:EI130"/>
    <mergeCell ref="EJ126:EL130"/>
    <mergeCell ref="GQ140:GS143"/>
    <mergeCell ref="CX141:DM145"/>
    <mergeCell ref="DN141:DP145"/>
    <mergeCell ref="GA140:GP143"/>
    <mergeCell ref="ES122:FD126"/>
    <mergeCell ref="FE122:FG126"/>
    <mergeCell ref="F148:AZ152"/>
    <mergeCell ref="BE151:BX155"/>
    <mergeCell ref="CX151:DM155"/>
    <mergeCell ref="DN151:DP155"/>
    <mergeCell ref="DR151:EI155"/>
    <mergeCell ref="ES144:FD147"/>
    <mergeCell ref="FE144:FF147"/>
    <mergeCell ref="FI144:FV147"/>
    <mergeCell ref="FW144:FY147"/>
    <mergeCell ref="FI148:FV151"/>
    <mergeCell ref="FW148:FY151"/>
    <mergeCell ref="AK143:AO146"/>
    <mergeCell ref="AP143:AQ146"/>
    <mergeCell ref="AR143:AW146"/>
    <mergeCell ref="AX143:AY146"/>
    <mergeCell ref="BD143:CT145"/>
    <mergeCell ref="DR141:EI145"/>
    <mergeCell ref="EJ141:EL145"/>
    <mergeCell ref="FW140:FY143"/>
    <mergeCell ref="ES140:FD143"/>
    <mergeCell ref="FE140:FF143"/>
    <mergeCell ref="FI140:FV143"/>
    <mergeCell ref="GA148:GP151"/>
    <mergeCell ref="GQ148:GS151"/>
    <mergeCell ref="BE146:BU150"/>
    <mergeCell ref="BV146:BX150"/>
    <mergeCell ref="CA146:CP150"/>
    <mergeCell ref="CQ146:CS150"/>
    <mergeCell ref="CW147:EM149"/>
    <mergeCell ref="GA144:GP147"/>
    <mergeCell ref="GQ144:GS147"/>
    <mergeCell ref="CQ159:CS163"/>
    <mergeCell ref="EQ160:GV163"/>
    <mergeCell ref="DR161:EI165"/>
    <mergeCell ref="EJ161:EL165"/>
    <mergeCell ref="CG164:CP168"/>
    <mergeCell ref="CQ164:CS168"/>
    <mergeCell ref="GQ152:GS155"/>
    <mergeCell ref="G156:Y160"/>
    <mergeCell ref="AA156:AT160"/>
    <mergeCell ref="AV156:AY160"/>
    <mergeCell ref="BD156:CT158"/>
    <mergeCell ref="CX156:DM160"/>
    <mergeCell ref="DN156:DP160"/>
    <mergeCell ref="DR156:EI160"/>
    <mergeCell ref="EJ156:EL160"/>
    <mergeCell ref="BE159:BN163"/>
    <mergeCell ref="EJ151:EL155"/>
    <mergeCell ref="ES152:FD155"/>
    <mergeCell ref="FE152:FF155"/>
    <mergeCell ref="FI152:FV155"/>
    <mergeCell ref="FW152:FY155"/>
    <mergeCell ref="GA152:GP155"/>
    <mergeCell ref="ES148:FD151"/>
    <mergeCell ref="FE148:FF151"/>
    <mergeCell ref="EQ164:GV183"/>
    <mergeCell ref="G166:T170"/>
    <mergeCell ref="V166:Y170"/>
    <mergeCell ref="AA166:AT170"/>
    <mergeCell ref="AV166:AY170"/>
    <mergeCell ref="CX166:DM170"/>
    <mergeCell ref="DN166:DP170"/>
    <mergeCell ref="DR166:EI170"/>
    <mergeCell ref="EJ166:EL170"/>
    <mergeCell ref="BE169:BN173"/>
    <mergeCell ref="G161:T165"/>
    <mergeCell ref="V161:Y165"/>
    <mergeCell ref="AA161:AT165"/>
    <mergeCell ref="AV161:AY165"/>
    <mergeCell ref="CX161:DM165"/>
    <mergeCell ref="DN161:DP165"/>
    <mergeCell ref="BE164:BN168"/>
    <mergeCell ref="BO164:BQ168"/>
    <mergeCell ref="BS164:CB168"/>
    <mergeCell ref="CC164:CE168"/>
    <mergeCell ref="BO159:BQ163"/>
    <mergeCell ref="BS159:CB163"/>
    <mergeCell ref="CC159:CE163"/>
    <mergeCell ref="CG159:CP163"/>
    <mergeCell ref="BE177:BU181"/>
    <mergeCell ref="BO169:BQ173"/>
    <mergeCell ref="BS169:CB173"/>
    <mergeCell ref="CC169:CE173"/>
    <mergeCell ref="CG169:CP173"/>
    <mergeCell ref="CQ169:CS173"/>
    <mergeCell ref="CX171:DM175"/>
    <mergeCell ref="BV177:BX181"/>
    <mergeCell ref="CA177:CP181"/>
    <mergeCell ref="CQ177:CS181"/>
    <mergeCell ref="F184:AZ188"/>
    <mergeCell ref="BC184:CT188"/>
    <mergeCell ref="CU184:CV207"/>
    <mergeCell ref="CQ191:CS195"/>
    <mergeCell ref="CQ201:CS205"/>
    <mergeCell ref="DN171:DP175"/>
    <mergeCell ref="CW184:EN188"/>
    <mergeCell ref="EQ184:GV188"/>
    <mergeCell ref="EQ189:FL194"/>
    <mergeCell ref="FM189:GC194"/>
    <mergeCell ref="GD189:GV194"/>
    <mergeCell ref="G191:V195"/>
    <mergeCell ref="W191:Z195"/>
    <mergeCell ref="AC191:AU195"/>
    <mergeCell ref="AV191:AY195"/>
    <mergeCell ref="BD191:CP195"/>
    <mergeCell ref="DR171:EI175"/>
    <mergeCell ref="EJ171:EL175"/>
    <mergeCell ref="G172:AY181"/>
    <mergeCell ref="BD174:CT176"/>
    <mergeCell ref="CX176:DM180"/>
    <mergeCell ref="DN176:DP180"/>
    <mergeCell ref="DR176:EI180"/>
    <mergeCell ref="EJ176:EL180"/>
    <mergeCell ref="A194:C202"/>
    <mergeCell ref="CY194:DX203"/>
    <mergeCell ref="DZ194:EB203"/>
    <mergeCell ref="EC194:EE203"/>
    <mergeCell ref="EG194:EI203"/>
    <mergeCell ref="EJ194:EL203"/>
    <mergeCell ref="W201:Z205"/>
    <mergeCell ref="AC201:AU205"/>
    <mergeCell ref="AV201:AY205"/>
    <mergeCell ref="BD201:CP205"/>
    <mergeCell ref="DZ205:EL207"/>
    <mergeCell ref="E208:GV208"/>
    <mergeCell ref="EQ195:FL207"/>
    <mergeCell ref="FM195:GC207"/>
    <mergeCell ref="GD195:GV207"/>
    <mergeCell ref="G196:V200"/>
    <mergeCell ref="W196:Z200"/>
    <mergeCell ref="AC196:AU200"/>
    <mergeCell ref="AV196:AY200"/>
    <mergeCell ref="BD196:CP200"/>
    <mergeCell ref="CQ196:CS200"/>
    <mergeCell ref="G201:V205"/>
  </mergeCells>
  <conditionalFormatting sqref="A20:A21 A25:C26 A29:C29 A194:C202">
    <cfRule type="cellIs" dxfId="16" priority="9" operator="greaterThan">
      <formula>1</formula>
    </cfRule>
  </conditionalFormatting>
  <conditionalFormatting sqref="A50:C69">
    <cfRule type="cellIs" dxfId="15" priority="8" operator="equal">
      <formula>2</formula>
    </cfRule>
  </conditionalFormatting>
  <conditionalFormatting sqref="B50:C54 C55:C69">
    <cfRule type="cellIs" dxfId="14" priority="7" operator="equal">
      <formula>3</formula>
    </cfRule>
  </conditionalFormatting>
  <conditionalFormatting sqref="R116:T120">
    <cfRule type="cellIs" dxfId="13" priority="3" operator="equal">
      <formula>0</formula>
    </cfRule>
  </conditionalFormatting>
  <conditionalFormatting sqref="Z13:DF16 CF17:DF17 IH32 X50:AF69 AH50:AO69 AQ50:AY69 R83:T88 AH83:AI88 AX83:AY88 AP143 CQ191:CS195 EC194:EE203 EJ194:EL203">
    <cfRule type="cellIs" dxfId="12" priority="10" operator="equal">
      <formula>0</formula>
    </cfRule>
  </conditionalFormatting>
  <conditionalFormatting sqref="AH116:AI120">
    <cfRule type="cellIs" dxfId="11" priority="2" operator="equal">
      <formula>0</formula>
    </cfRule>
  </conditionalFormatting>
  <conditionalFormatting sqref="AK17:BP17">
    <cfRule type="cellIs" dxfId="10" priority="17" operator="equal">
      <formula>0</formula>
    </cfRule>
    <cfRule type="cellIs" dxfId="9" priority="18" operator="equal">
      <formula>0</formula>
    </cfRule>
  </conditionalFormatting>
  <conditionalFormatting sqref="AX143:AY146">
    <cfRule type="cellIs" dxfId="8" priority="1" operator="equal">
      <formula>0</formula>
    </cfRule>
  </conditionalFormatting>
  <conditionalFormatting sqref="BK11:BP12 BA20:BC21 CF20:CH21 DI20:DK21 V25:X25 BA25:BC25 CF25:CH25 DI25:DK25">
    <cfRule type="cellIs" dxfId="7" priority="12" operator="lessThan">
      <formula>1</formula>
    </cfRule>
    <cfRule type="cellIs" dxfId="6" priority="13" operator="equal">
      <formula>"FALSO"</formula>
    </cfRule>
    <cfRule type="cellIs" dxfId="5" priority="14" operator="equal">
      <formula>0</formula>
    </cfRule>
    <cfRule type="cellIs" dxfId="4" priority="15" operator="equal">
      <formula>"FALSO"</formula>
    </cfRule>
    <cfRule type="cellIs" dxfId="3" priority="16" operator="equal">
      <formula>FALSE</formula>
    </cfRule>
  </conditionalFormatting>
  <conditionalFormatting sqref="CY11">
    <cfRule type="cellIs" dxfId="2" priority="5" operator="equal">
      <formula>0</formula>
    </cfRule>
  </conditionalFormatting>
  <conditionalFormatting sqref="DP13:EN17">
    <cfRule type="cellIs" dxfId="1" priority="4" operator="equal">
      <formula>0</formula>
    </cfRule>
  </conditionalFormatting>
  <conditionalFormatting sqref="HK9:HK11 HB10:HB13">
    <cfRule type="cellIs" dxfId="0" priority="11" operator="lessThan">
      <formula>1</formula>
    </cfRule>
  </conditionalFormatting>
  <printOptions horizontalCentered="1" verticalCentered="1"/>
  <pageMargins left="0.25" right="0.25" top="0.75" bottom="0.75" header="0.3" footer="0.3"/>
  <pageSetup paperSize="9" scale="59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63</xdr:col>
                    <xdr:colOff>7620</xdr:colOff>
                    <xdr:row>9</xdr:row>
                    <xdr:rowOff>152400</xdr:rowOff>
                  </from>
                  <to>
                    <xdr:col>68</xdr:col>
                    <xdr:colOff>30480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63</xdr:col>
                    <xdr:colOff>7620</xdr:colOff>
                    <xdr:row>10</xdr:row>
                    <xdr:rowOff>121920</xdr:rowOff>
                  </from>
                  <to>
                    <xdr:col>68</xdr:col>
                    <xdr:colOff>30480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25</xdr:col>
                    <xdr:colOff>83820</xdr:colOff>
                    <xdr:row>48</xdr:row>
                    <xdr:rowOff>0</xdr:rowOff>
                  </from>
                  <to>
                    <xdr:col>31</xdr:col>
                    <xdr:colOff>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25</xdr:col>
                    <xdr:colOff>83820</xdr:colOff>
                    <xdr:row>53</xdr:row>
                    <xdr:rowOff>0</xdr:rowOff>
                  </from>
                  <to>
                    <xdr:col>31</xdr:col>
                    <xdr:colOff>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25</xdr:col>
                    <xdr:colOff>83820</xdr:colOff>
                    <xdr:row>58</xdr:row>
                    <xdr:rowOff>0</xdr:rowOff>
                  </from>
                  <to>
                    <xdr:col>31</xdr:col>
                    <xdr:colOff>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25</xdr:col>
                    <xdr:colOff>83820</xdr:colOff>
                    <xdr:row>63</xdr:row>
                    <xdr:rowOff>0</xdr:rowOff>
                  </from>
                  <to>
                    <xdr:col>31</xdr:col>
                    <xdr:colOff>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35</xdr:col>
                    <xdr:colOff>22860</xdr:colOff>
                    <xdr:row>48</xdr:row>
                    <xdr:rowOff>0</xdr:rowOff>
                  </from>
                  <to>
                    <xdr:col>40</xdr:col>
                    <xdr:colOff>22860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35</xdr:col>
                    <xdr:colOff>22860</xdr:colOff>
                    <xdr:row>53</xdr:row>
                    <xdr:rowOff>0</xdr:rowOff>
                  </from>
                  <to>
                    <xdr:col>40</xdr:col>
                    <xdr:colOff>22860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35</xdr:col>
                    <xdr:colOff>22860</xdr:colOff>
                    <xdr:row>58</xdr:row>
                    <xdr:rowOff>0</xdr:rowOff>
                  </from>
                  <to>
                    <xdr:col>40</xdr:col>
                    <xdr:colOff>22860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35</xdr:col>
                    <xdr:colOff>22860</xdr:colOff>
                    <xdr:row>63</xdr:row>
                    <xdr:rowOff>0</xdr:rowOff>
                  </from>
                  <to>
                    <xdr:col>40</xdr:col>
                    <xdr:colOff>22860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45</xdr:col>
                    <xdr:colOff>7620</xdr:colOff>
                    <xdr:row>48</xdr:row>
                    <xdr:rowOff>0</xdr:rowOff>
                  </from>
                  <to>
                    <xdr:col>50</xdr:col>
                    <xdr:colOff>7620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45</xdr:col>
                    <xdr:colOff>7620</xdr:colOff>
                    <xdr:row>53</xdr:row>
                    <xdr:rowOff>0</xdr:rowOff>
                  </from>
                  <to>
                    <xdr:col>50</xdr:col>
                    <xdr:colOff>7620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45</xdr:col>
                    <xdr:colOff>7620</xdr:colOff>
                    <xdr:row>58</xdr:row>
                    <xdr:rowOff>0</xdr:rowOff>
                  </from>
                  <to>
                    <xdr:col>50</xdr:col>
                    <xdr:colOff>7620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45</xdr:col>
                    <xdr:colOff>7620</xdr:colOff>
                    <xdr:row>63</xdr:row>
                    <xdr:rowOff>0</xdr:rowOff>
                  </from>
                  <to>
                    <xdr:col>50</xdr:col>
                    <xdr:colOff>7620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189</xdr:row>
                    <xdr:rowOff>0</xdr:rowOff>
                  </from>
                  <to>
                    <xdr:col>26</xdr:col>
                    <xdr:colOff>7620</xdr:colOff>
                    <xdr:row>196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194</xdr:row>
                    <xdr:rowOff>0</xdr:rowOff>
                  </from>
                  <to>
                    <xdr:col>26</xdr:col>
                    <xdr:colOff>7620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199</xdr:row>
                    <xdr:rowOff>0</xdr:rowOff>
                  </from>
                  <to>
                    <xdr:col>26</xdr:col>
                    <xdr:colOff>7620</xdr:colOff>
                    <xdr:row>206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47</xdr:col>
                    <xdr:colOff>45720</xdr:colOff>
                    <xdr:row>189</xdr:row>
                    <xdr:rowOff>0</xdr:rowOff>
                  </from>
                  <to>
                    <xdr:col>52</xdr:col>
                    <xdr:colOff>45720</xdr:colOff>
                    <xdr:row>196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47</xdr:col>
                    <xdr:colOff>45720</xdr:colOff>
                    <xdr:row>194</xdr:row>
                    <xdr:rowOff>0</xdr:rowOff>
                  </from>
                  <to>
                    <xdr:col>52</xdr:col>
                    <xdr:colOff>45720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94</xdr:col>
                    <xdr:colOff>0</xdr:colOff>
                    <xdr:row>194</xdr:row>
                    <xdr:rowOff>0</xdr:rowOff>
                  </from>
                  <to>
                    <xdr:col>99</xdr:col>
                    <xdr:colOff>22860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94</xdr:col>
                    <xdr:colOff>0</xdr:colOff>
                    <xdr:row>199</xdr:row>
                    <xdr:rowOff>0</xdr:rowOff>
                  </from>
                  <to>
                    <xdr:col>99</xdr:col>
                    <xdr:colOff>22860</xdr:colOff>
                    <xdr:row>206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132</xdr:col>
                    <xdr:colOff>0</xdr:colOff>
                    <xdr:row>194</xdr:row>
                    <xdr:rowOff>0</xdr:rowOff>
                  </from>
                  <to>
                    <xdr:col>137</xdr:col>
                    <xdr:colOff>22860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139</xdr:col>
                    <xdr:colOff>0</xdr:colOff>
                    <xdr:row>194</xdr:row>
                    <xdr:rowOff>0</xdr:rowOff>
                  </from>
                  <to>
                    <xdr:col>144</xdr:col>
                    <xdr:colOff>22860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52</xdr:col>
                    <xdr:colOff>0</xdr:colOff>
                    <xdr:row>17</xdr:row>
                    <xdr:rowOff>144780</xdr:rowOff>
                  </from>
                  <to>
                    <xdr:col>57</xdr:col>
                    <xdr:colOff>45720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52</xdr:col>
                    <xdr:colOff>0</xdr:colOff>
                    <xdr:row>19</xdr:row>
                    <xdr:rowOff>99060</xdr:rowOff>
                  </from>
                  <to>
                    <xdr:col>57</xdr:col>
                    <xdr:colOff>45720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83</xdr:col>
                    <xdr:colOff>0</xdr:colOff>
                    <xdr:row>17</xdr:row>
                    <xdr:rowOff>144780</xdr:rowOff>
                  </from>
                  <to>
                    <xdr:col>88</xdr:col>
                    <xdr:colOff>45720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83</xdr:col>
                    <xdr:colOff>0</xdr:colOff>
                    <xdr:row>19</xdr:row>
                    <xdr:rowOff>99060</xdr:rowOff>
                  </from>
                  <to>
                    <xdr:col>88</xdr:col>
                    <xdr:colOff>45720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112</xdr:col>
                    <xdr:colOff>22860</xdr:colOff>
                    <xdr:row>17</xdr:row>
                    <xdr:rowOff>144780</xdr:rowOff>
                  </from>
                  <to>
                    <xdr:col>117</xdr:col>
                    <xdr:colOff>30480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112</xdr:col>
                    <xdr:colOff>22860</xdr:colOff>
                    <xdr:row>19</xdr:row>
                    <xdr:rowOff>99060</xdr:rowOff>
                  </from>
                  <to>
                    <xdr:col>117</xdr:col>
                    <xdr:colOff>30480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152400</xdr:rowOff>
                  </from>
                  <to>
                    <xdr:col>25</xdr:col>
                    <xdr:colOff>30480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52</xdr:col>
                    <xdr:colOff>0</xdr:colOff>
                    <xdr:row>22</xdr:row>
                    <xdr:rowOff>152400</xdr:rowOff>
                  </from>
                  <to>
                    <xdr:col>57</xdr:col>
                    <xdr:colOff>45720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83</xdr:col>
                    <xdr:colOff>0</xdr:colOff>
                    <xdr:row>22</xdr:row>
                    <xdr:rowOff>152400</xdr:rowOff>
                  </from>
                  <to>
                    <xdr:col>88</xdr:col>
                    <xdr:colOff>45720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112</xdr:col>
                    <xdr:colOff>22860</xdr:colOff>
                    <xdr:row>22</xdr:row>
                    <xdr:rowOff>152400</xdr:rowOff>
                  </from>
                  <to>
                    <xdr:col>117</xdr:col>
                    <xdr:colOff>30480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68</xdr:col>
                    <xdr:colOff>7620</xdr:colOff>
                    <xdr:row>43</xdr:row>
                    <xdr:rowOff>99060</xdr:rowOff>
                  </from>
                  <to>
                    <xdr:col>73</xdr:col>
                    <xdr:colOff>30480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68</xdr:col>
                    <xdr:colOff>7620</xdr:colOff>
                    <xdr:row>48</xdr:row>
                    <xdr:rowOff>0</xdr:rowOff>
                  </from>
                  <to>
                    <xdr:col>73</xdr:col>
                    <xdr:colOff>30480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87</xdr:col>
                    <xdr:colOff>22860</xdr:colOff>
                    <xdr:row>43</xdr:row>
                    <xdr:rowOff>99060</xdr:rowOff>
                  </from>
                  <to>
                    <xdr:col>92</xdr:col>
                    <xdr:colOff>22860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87</xdr:col>
                    <xdr:colOff>22860</xdr:colOff>
                    <xdr:row>48</xdr:row>
                    <xdr:rowOff>0</xdr:rowOff>
                  </from>
                  <to>
                    <xdr:col>92</xdr:col>
                    <xdr:colOff>22860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104</xdr:col>
                    <xdr:colOff>0</xdr:colOff>
                    <xdr:row>43</xdr:row>
                    <xdr:rowOff>99060</xdr:rowOff>
                  </from>
                  <to>
                    <xdr:col>110</xdr:col>
                    <xdr:colOff>45720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104</xdr:col>
                    <xdr:colOff>0</xdr:colOff>
                    <xdr:row>48</xdr:row>
                    <xdr:rowOff>0</xdr:rowOff>
                  </from>
                  <to>
                    <xdr:col>110</xdr:col>
                    <xdr:colOff>45720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123</xdr:col>
                    <xdr:colOff>0</xdr:colOff>
                    <xdr:row>43</xdr:row>
                    <xdr:rowOff>99060</xdr:rowOff>
                  </from>
                  <to>
                    <xdr:col>128</xdr:col>
                    <xdr:colOff>22860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123</xdr:col>
                    <xdr:colOff>0</xdr:colOff>
                    <xdr:row>48</xdr:row>
                    <xdr:rowOff>0</xdr:rowOff>
                  </from>
                  <to>
                    <xdr:col>128</xdr:col>
                    <xdr:colOff>22860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139</xdr:col>
                    <xdr:colOff>0</xdr:colOff>
                    <xdr:row>43</xdr:row>
                    <xdr:rowOff>99060</xdr:rowOff>
                  </from>
                  <to>
                    <xdr:col>144</xdr:col>
                    <xdr:colOff>22860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104</xdr:col>
                    <xdr:colOff>0</xdr:colOff>
                    <xdr:row>57</xdr:row>
                    <xdr:rowOff>0</xdr:rowOff>
                  </from>
                  <to>
                    <xdr:col>110</xdr:col>
                    <xdr:colOff>45720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123</xdr:col>
                    <xdr:colOff>0</xdr:colOff>
                    <xdr:row>57</xdr:row>
                    <xdr:rowOff>0</xdr:rowOff>
                  </from>
                  <to>
                    <xdr:col>128</xdr:col>
                    <xdr:colOff>22860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139</xdr:col>
                    <xdr:colOff>0</xdr:colOff>
                    <xdr:row>57</xdr:row>
                    <xdr:rowOff>0</xdr:rowOff>
                  </from>
                  <to>
                    <xdr:col>144</xdr:col>
                    <xdr:colOff>22860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71</xdr:col>
                    <xdr:colOff>0</xdr:colOff>
                    <xdr:row>66</xdr:row>
                    <xdr:rowOff>0</xdr:rowOff>
                  </from>
                  <to>
                    <xdr:col>76</xdr:col>
                    <xdr:colOff>22860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71</xdr:col>
                    <xdr:colOff>0</xdr:colOff>
                    <xdr:row>71</xdr:row>
                    <xdr:rowOff>0</xdr:rowOff>
                  </from>
                  <to>
                    <xdr:col>76</xdr:col>
                    <xdr:colOff>22860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92</xdr:col>
                    <xdr:colOff>0</xdr:colOff>
                    <xdr:row>66</xdr:row>
                    <xdr:rowOff>0</xdr:rowOff>
                  </from>
                  <to>
                    <xdr:col>97</xdr:col>
                    <xdr:colOff>22860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92</xdr:col>
                    <xdr:colOff>0</xdr:colOff>
                    <xdr:row>71</xdr:row>
                    <xdr:rowOff>0</xdr:rowOff>
                  </from>
                  <to>
                    <xdr:col>97</xdr:col>
                    <xdr:colOff>22860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116</xdr:col>
                    <xdr:colOff>0</xdr:colOff>
                    <xdr:row>66</xdr:row>
                    <xdr:rowOff>0</xdr:rowOff>
                  </from>
                  <to>
                    <xdr:col>118</xdr:col>
                    <xdr:colOff>198120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116</xdr:col>
                    <xdr:colOff>0</xdr:colOff>
                    <xdr:row>71</xdr:row>
                    <xdr:rowOff>0</xdr:rowOff>
                  </from>
                  <to>
                    <xdr:col>118</xdr:col>
                    <xdr:colOff>190500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139</xdr:col>
                    <xdr:colOff>0</xdr:colOff>
                    <xdr:row>66</xdr:row>
                    <xdr:rowOff>0</xdr:rowOff>
                  </from>
                  <to>
                    <xdr:col>144</xdr:col>
                    <xdr:colOff>22860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139</xdr:col>
                    <xdr:colOff>0</xdr:colOff>
                    <xdr:row>71</xdr:row>
                    <xdr:rowOff>0</xdr:rowOff>
                  </from>
                  <to>
                    <xdr:col>144</xdr:col>
                    <xdr:colOff>22860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73</xdr:col>
                    <xdr:colOff>0</xdr:colOff>
                    <xdr:row>88</xdr:row>
                    <xdr:rowOff>0</xdr:rowOff>
                  </from>
                  <to>
                    <xdr:col>78</xdr:col>
                    <xdr:colOff>30480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73</xdr:col>
                    <xdr:colOff>0</xdr:colOff>
                    <xdr:row>93</xdr:row>
                    <xdr:rowOff>0</xdr:rowOff>
                  </from>
                  <to>
                    <xdr:col>78</xdr:col>
                    <xdr:colOff>30480</xdr:colOff>
                    <xdr:row>100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94</xdr:col>
                    <xdr:colOff>0</xdr:colOff>
                    <xdr:row>88</xdr:row>
                    <xdr:rowOff>0</xdr:rowOff>
                  </from>
                  <to>
                    <xdr:col>99</xdr:col>
                    <xdr:colOff>22860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117</xdr:col>
                    <xdr:colOff>0</xdr:colOff>
                    <xdr:row>89</xdr:row>
                    <xdr:rowOff>0</xdr:rowOff>
                  </from>
                  <to>
                    <xdr:col>119</xdr:col>
                    <xdr:colOff>38100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117</xdr:col>
                    <xdr:colOff>0</xdr:colOff>
                    <xdr:row>94</xdr:row>
                    <xdr:rowOff>0</xdr:rowOff>
                  </from>
                  <to>
                    <xdr:col>119</xdr:col>
                    <xdr:colOff>38100</xdr:colOff>
                    <xdr:row>101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117</xdr:col>
                    <xdr:colOff>0</xdr:colOff>
                    <xdr:row>99</xdr:row>
                    <xdr:rowOff>0</xdr:rowOff>
                  </from>
                  <to>
                    <xdr:col>119</xdr:col>
                    <xdr:colOff>38100</xdr:colOff>
                    <xdr:row>106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139</xdr:col>
                    <xdr:colOff>0</xdr:colOff>
                    <xdr:row>89</xdr:row>
                    <xdr:rowOff>0</xdr:rowOff>
                  </from>
                  <to>
                    <xdr:col>144</xdr:col>
                    <xdr:colOff>22860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139</xdr:col>
                    <xdr:colOff>0</xdr:colOff>
                    <xdr:row>94</xdr:row>
                    <xdr:rowOff>0</xdr:rowOff>
                  </from>
                  <to>
                    <xdr:col>144</xdr:col>
                    <xdr:colOff>22860</xdr:colOff>
                    <xdr:row>101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139</xdr:col>
                    <xdr:colOff>0</xdr:colOff>
                    <xdr:row>99</xdr:row>
                    <xdr:rowOff>0</xdr:rowOff>
                  </from>
                  <to>
                    <xdr:col>144</xdr:col>
                    <xdr:colOff>22860</xdr:colOff>
                    <xdr:row>106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98</xdr:col>
                    <xdr:colOff>0</xdr:colOff>
                    <xdr:row>80</xdr:row>
                    <xdr:rowOff>0</xdr:rowOff>
                  </from>
                  <to>
                    <xdr:col>103</xdr:col>
                    <xdr:colOff>22860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117</xdr:col>
                    <xdr:colOff>0</xdr:colOff>
                    <xdr:row>80</xdr:row>
                    <xdr:rowOff>0</xdr:rowOff>
                  </from>
                  <to>
                    <xdr:col>119</xdr:col>
                    <xdr:colOff>38100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 moveWithCells="1">
                  <from>
                    <xdr:col>139</xdr:col>
                    <xdr:colOff>0</xdr:colOff>
                    <xdr:row>80</xdr:row>
                    <xdr:rowOff>0</xdr:rowOff>
                  </from>
                  <to>
                    <xdr:col>144</xdr:col>
                    <xdr:colOff>22860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 moveWithCells="1">
                  <from>
                    <xdr:col>73</xdr:col>
                    <xdr:colOff>0</xdr:colOff>
                    <xdr:row>101</xdr:row>
                    <xdr:rowOff>0</xdr:rowOff>
                  </from>
                  <to>
                    <xdr:col>78</xdr:col>
                    <xdr:colOff>30480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 moveWithCells="1">
                  <from>
                    <xdr:col>73</xdr:col>
                    <xdr:colOff>0</xdr:colOff>
                    <xdr:row>106</xdr:row>
                    <xdr:rowOff>0</xdr:rowOff>
                  </from>
                  <to>
                    <xdr:col>78</xdr:col>
                    <xdr:colOff>30480</xdr:colOff>
                    <xdr:row>113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 moveWithCells="1">
                  <from>
                    <xdr:col>94</xdr:col>
                    <xdr:colOff>0</xdr:colOff>
                    <xdr:row>101</xdr:row>
                    <xdr:rowOff>0</xdr:rowOff>
                  </from>
                  <to>
                    <xdr:col>99</xdr:col>
                    <xdr:colOff>22860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 moveWithCells="1">
                  <from>
                    <xdr:col>94</xdr:col>
                    <xdr:colOff>0</xdr:colOff>
                    <xdr:row>106</xdr:row>
                    <xdr:rowOff>0</xdr:rowOff>
                  </from>
                  <to>
                    <xdr:col>99</xdr:col>
                    <xdr:colOff>22860</xdr:colOff>
                    <xdr:row>113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 moveWithCells="1">
                  <from>
                    <xdr:col>73</xdr:col>
                    <xdr:colOff>0</xdr:colOff>
                    <xdr:row>114</xdr:row>
                    <xdr:rowOff>0</xdr:rowOff>
                  </from>
                  <to>
                    <xdr:col>78</xdr:col>
                    <xdr:colOff>30480</xdr:colOff>
                    <xdr:row>121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 moveWithCells="1">
                  <from>
                    <xdr:col>94</xdr:col>
                    <xdr:colOff>0</xdr:colOff>
                    <xdr:row>114</xdr:row>
                    <xdr:rowOff>0</xdr:rowOff>
                  </from>
                  <to>
                    <xdr:col>99</xdr:col>
                    <xdr:colOff>22860</xdr:colOff>
                    <xdr:row>121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 moveWithCells="1">
                  <from>
                    <xdr:col>73</xdr:col>
                    <xdr:colOff>0</xdr:colOff>
                    <xdr:row>144</xdr:row>
                    <xdr:rowOff>0</xdr:rowOff>
                  </from>
                  <to>
                    <xdr:col>78</xdr:col>
                    <xdr:colOff>30480</xdr:colOff>
                    <xdr:row>151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 moveWithCells="1">
                  <from>
                    <xdr:col>94</xdr:col>
                    <xdr:colOff>0</xdr:colOff>
                    <xdr:row>144</xdr:row>
                    <xdr:rowOff>0</xdr:rowOff>
                  </from>
                  <to>
                    <xdr:col>99</xdr:col>
                    <xdr:colOff>22860</xdr:colOff>
                    <xdr:row>151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 moveWithCells="1">
                  <from>
                    <xdr:col>66</xdr:col>
                    <xdr:colOff>0</xdr:colOff>
                    <xdr:row>162</xdr:row>
                    <xdr:rowOff>0</xdr:rowOff>
                  </from>
                  <to>
                    <xdr:col>71</xdr:col>
                    <xdr:colOff>22860</xdr:colOff>
                    <xdr:row>169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 moveWithCells="1">
                  <from>
                    <xdr:col>66</xdr:col>
                    <xdr:colOff>0</xdr:colOff>
                    <xdr:row>157</xdr:row>
                    <xdr:rowOff>0</xdr:rowOff>
                  </from>
                  <to>
                    <xdr:col>71</xdr:col>
                    <xdr:colOff>22860</xdr:colOff>
                    <xdr:row>164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 moveWithCells="1">
                  <from>
                    <xdr:col>66</xdr:col>
                    <xdr:colOff>0</xdr:colOff>
                    <xdr:row>167</xdr:row>
                    <xdr:rowOff>0</xdr:rowOff>
                  </from>
                  <to>
                    <xdr:col>71</xdr:col>
                    <xdr:colOff>22860</xdr:colOff>
                    <xdr:row>174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 moveWithCells="1">
                  <from>
                    <xdr:col>80</xdr:col>
                    <xdr:colOff>0</xdr:colOff>
                    <xdr:row>157</xdr:row>
                    <xdr:rowOff>0</xdr:rowOff>
                  </from>
                  <to>
                    <xdr:col>85</xdr:col>
                    <xdr:colOff>22860</xdr:colOff>
                    <xdr:row>164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 moveWithCells="1">
                  <from>
                    <xdr:col>80</xdr:col>
                    <xdr:colOff>0</xdr:colOff>
                    <xdr:row>162</xdr:row>
                    <xdr:rowOff>0</xdr:rowOff>
                  </from>
                  <to>
                    <xdr:col>85</xdr:col>
                    <xdr:colOff>22860</xdr:colOff>
                    <xdr:row>169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2" name="Check Box 79">
              <controlPr defaultSize="0" autoFill="0" autoLine="0" autoPict="0">
                <anchor moveWithCells="1">
                  <from>
                    <xdr:col>80</xdr:col>
                    <xdr:colOff>0</xdr:colOff>
                    <xdr:row>167</xdr:row>
                    <xdr:rowOff>0</xdr:rowOff>
                  </from>
                  <to>
                    <xdr:col>85</xdr:col>
                    <xdr:colOff>22860</xdr:colOff>
                    <xdr:row>174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3" name="Check Box 80">
              <controlPr defaultSize="0" autoFill="0" autoLine="0" autoPict="0">
                <anchor moveWithCells="1">
                  <from>
                    <xdr:col>94</xdr:col>
                    <xdr:colOff>0</xdr:colOff>
                    <xdr:row>157</xdr:row>
                    <xdr:rowOff>0</xdr:rowOff>
                  </from>
                  <to>
                    <xdr:col>99</xdr:col>
                    <xdr:colOff>22860</xdr:colOff>
                    <xdr:row>164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4" name="Check Box 81">
              <controlPr defaultSize="0" autoFill="0" autoLine="0" autoPict="0">
                <anchor moveWithCells="1">
                  <from>
                    <xdr:col>94</xdr:col>
                    <xdr:colOff>0</xdr:colOff>
                    <xdr:row>162</xdr:row>
                    <xdr:rowOff>0</xdr:rowOff>
                  </from>
                  <to>
                    <xdr:col>99</xdr:col>
                    <xdr:colOff>22860</xdr:colOff>
                    <xdr:row>169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Check Box 82">
              <controlPr defaultSize="0" autoFill="0" autoLine="0" autoPict="0">
                <anchor moveWithCells="1">
                  <from>
                    <xdr:col>94</xdr:col>
                    <xdr:colOff>0</xdr:colOff>
                    <xdr:row>167</xdr:row>
                    <xdr:rowOff>0</xdr:rowOff>
                  </from>
                  <to>
                    <xdr:col>99</xdr:col>
                    <xdr:colOff>22860</xdr:colOff>
                    <xdr:row>174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6" name="Check Box 83">
              <controlPr defaultSize="0" autoFill="0" autoLine="0" autoPict="0">
                <anchor moveWithCells="1">
                  <from>
                    <xdr:col>73</xdr:col>
                    <xdr:colOff>0</xdr:colOff>
                    <xdr:row>175</xdr:row>
                    <xdr:rowOff>0</xdr:rowOff>
                  </from>
                  <to>
                    <xdr:col>78</xdr:col>
                    <xdr:colOff>30480</xdr:colOff>
                    <xdr:row>182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7" name="Check Box 84">
              <controlPr defaultSize="0" autoFill="0" autoLine="0" autoPict="0">
                <anchor moveWithCells="1">
                  <from>
                    <xdr:col>94</xdr:col>
                    <xdr:colOff>0</xdr:colOff>
                    <xdr:row>175</xdr:row>
                    <xdr:rowOff>0</xdr:rowOff>
                  </from>
                  <to>
                    <xdr:col>99</xdr:col>
                    <xdr:colOff>22860</xdr:colOff>
                    <xdr:row>182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8" name="Check Box 85">
              <controlPr defaultSize="0" autoFill="0" autoLine="0" autoPict="0">
                <anchor moveWithCells="1">
                  <from>
                    <xdr:col>117</xdr:col>
                    <xdr:colOff>0</xdr:colOff>
                    <xdr:row>114</xdr:row>
                    <xdr:rowOff>0</xdr:rowOff>
                  </from>
                  <to>
                    <xdr:col>119</xdr:col>
                    <xdr:colOff>38100</xdr:colOff>
                    <xdr:row>121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9" name="Check Box 86">
              <controlPr defaultSize="0" autoFill="0" autoLine="0" autoPict="0">
                <anchor moveWithCells="1">
                  <from>
                    <xdr:col>117</xdr:col>
                    <xdr:colOff>0</xdr:colOff>
                    <xdr:row>119</xdr:row>
                    <xdr:rowOff>0</xdr:rowOff>
                  </from>
                  <to>
                    <xdr:col>119</xdr:col>
                    <xdr:colOff>38100</xdr:colOff>
                    <xdr:row>126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0" name="Check Box 87">
              <controlPr defaultSize="0" autoFill="0" autoLine="0" autoPict="0">
                <anchor moveWithCells="1">
                  <from>
                    <xdr:col>117</xdr:col>
                    <xdr:colOff>0</xdr:colOff>
                    <xdr:row>124</xdr:row>
                    <xdr:rowOff>0</xdr:rowOff>
                  </from>
                  <to>
                    <xdr:col>119</xdr:col>
                    <xdr:colOff>38100</xdr:colOff>
                    <xdr:row>131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1" name="Check Box 88">
              <controlPr defaultSize="0" autoFill="0" autoLine="0" autoPict="0">
                <anchor moveWithCells="1">
                  <from>
                    <xdr:col>117</xdr:col>
                    <xdr:colOff>0</xdr:colOff>
                    <xdr:row>129</xdr:row>
                    <xdr:rowOff>0</xdr:rowOff>
                  </from>
                  <to>
                    <xdr:col>119</xdr:col>
                    <xdr:colOff>38100</xdr:colOff>
                    <xdr:row>136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2" name="Check Box 89">
              <controlPr defaultSize="0" autoFill="0" autoLine="0" autoPict="0">
                <anchor moveWithCells="1">
                  <from>
                    <xdr:col>117</xdr:col>
                    <xdr:colOff>0</xdr:colOff>
                    <xdr:row>134</xdr:row>
                    <xdr:rowOff>0</xdr:rowOff>
                  </from>
                  <to>
                    <xdr:col>119</xdr:col>
                    <xdr:colOff>38100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3" name="Check Box 90">
              <controlPr defaultSize="0" autoFill="0" autoLine="0" autoPict="0">
                <anchor moveWithCells="1">
                  <from>
                    <xdr:col>117</xdr:col>
                    <xdr:colOff>0</xdr:colOff>
                    <xdr:row>139</xdr:row>
                    <xdr:rowOff>0</xdr:rowOff>
                  </from>
                  <to>
                    <xdr:col>119</xdr:col>
                    <xdr:colOff>38100</xdr:colOff>
                    <xdr:row>146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4" name="Check Box 91">
              <controlPr defaultSize="0" autoFill="0" autoLine="0" autoPict="0">
                <anchor moveWithCells="1">
                  <from>
                    <xdr:col>139</xdr:col>
                    <xdr:colOff>0</xdr:colOff>
                    <xdr:row>114</xdr:row>
                    <xdr:rowOff>0</xdr:rowOff>
                  </from>
                  <to>
                    <xdr:col>144</xdr:col>
                    <xdr:colOff>22860</xdr:colOff>
                    <xdr:row>121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5" name="Check Box 92">
              <controlPr defaultSize="0" autoFill="0" autoLine="0" autoPict="0">
                <anchor moveWithCells="1">
                  <from>
                    <xdr:col>139</xdr:col>
                    <xdr:colOff>0</xdr:colOff>
                    <xdr:row>119</xdr:row>
                    <xdr:rowOff>0</xdr:rowOff>
                  </from>
                  <to>
                    <xdr:col>144</xdr:col>
                    <xdr:colOff>22860</xdr:colOff>
                    <xdr:row>126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6" name="Check Box 93">
              <controlPr defaultSize="0" autoFill="0" autoLine="0" autoPict="0">
                <anchor moveWithCells="1">
                  <from>
                    <xdr:col>139</xdr:col>
                    <xdr:colOff>0</xdr:colOff>
                    <xdr:row>124</xdr:row>
                    <xdr:rowOff>0</xdr:rowOff>
                  </from>
                  <to>
                    <xdr:col>144</xdr:col>
                    <xdr:colOff>22860</xdr:colOff>
                    <xdr:row>131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7" name="Check Box 94">
              <controlPr defaultSize="0" autoFill="0" autoLine="0" autoPict="0">
                <anchor moveWithCells="1">
                  <from>
                    <xdr:col>139</xdr:col>
                    <xdr:colOff>0</xdr:colOff>
                    <xdr:row>129</xdr:row>
                    <xdr:rowOff>0</xdr:rowOff>
                  </from>
                  <to>
                    <xdr:col>144</xdr:col>
                    <xdr:colOff>22860</xdr:colOff>
                    <xdr:row>136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8" name="Check Box 95">
              <controlPr defaultSize="0" autoFill="0" autoLine="0" autoPict="0">
                <anchor moveWithCells="1">
                  <from>
                    <xdr:col>139</xdr:col>
                    <xdr:colOff>0</xdr:colOff>
                    <xdr:row>134</xdr:row>
                    <xdr:rowOff>0</xdr:rowOff>
                  </from>
                  <to>
                    <xdr:col>144</xdr:col>
                    <xdr:colOff>22860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9" name="Check Box 96">
              <controlPr defaultSize="0" autoFill="0" autoLine="0" autoPict="0">
                <anchor moveWithCells="1">
                  <from>
                    <xdr:col>139</xdr:col>
                    <xdr:colOff>0</xdr:colOff>
                    <xdr:row>139</xdr:row>
                    <xdr:rowOff>0</xdr:rowOff>
                  </from>
                  <to>
                    <xdr:col>144</xdr:col>
                    <xdr:colOff>22860</xdr:colOff>
                    <xdr:row>146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00" name="Check Box 97">
              <controlPr defaultSize="0" autoFill="0" autoLine="0" autoPict="0">
                <anchor moveWithCells="1">
                  <from>
                    <xdr:col>117</xdr:col>
                    <xdr:colOff>0</xdr:colOff>
                    <xdr:row>149</xdr:row>
                    <xdr:rowOff>0</xdr:rowOff>
                  </from>
                  <to>
                    <xdr:col>119</xdr:col>
                    <xdr:colOff>38100</xdr:colOff>
                    <xdr:row>156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1" name="Check Box 98">
              <controlPr defaultSize="0" autoFill="0" autoLine="0" autoPict="0">
                <anchor moveWithCells="1">
                  <from>
                    <xdr:col>117</xdr:col>
                    <xdr:colOff>0</xdr:colOff>
                    <xdr:row>154</xdr:row>
                    <xdr:rowOff>0</xdr:rowOff>
                  </from>
                  <to>
                    <xdr:col>119</xdr:col>
                    <xdr:colOff>38100</xdr:colOff>
                    <xdr:row>161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2" name="Check Box 99">
              <controlPr defaultSize="0" autoFill="0" autoLine="0" autoPict="0">
                <anchor moveWithCells="1">
                  <from>
                    <xdr:col>117</xdr:col>
                    <xdr:colOff>0</xdr:colOff>
                    <xdr:row>159</xdr:row>
                    <xdr:rowOff>0</xdr:rowOff>
                  </from>
                  <to>
                    <xdr:col>119</xdr:col>
                    <xdr:colOff>38100</xdr:colOff>
                    <xdr:row>166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3" name="Check Box 100">
              <controlPr defaultSize="0" autoFill="0" autoLine="0" autoPict="0">
                <anchor moveWithCells="1">
                  <from>
                    <xdr:col>117</xdr:col>
                    <xdr:colOff>0</xdr:colOff>
                    <xdr:row>164</xdr:row>
                    <xdr:rowOff>0</xdr:rowOff>
                  </from>
                  <to>
                    <xdr:col>119</xdr:col>
                    <xdr:colOff>38100</xdr:colOff>
                    <xdr:row>171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4" name="Check Box 101">
              <controlPr defaultSize="0" autoFill="0" autoLine="0" autoPict="0">
                <anchor moveWithCells="1">
                  <from>
                    <xdr:col>117</xdr:col>
                    <xdr:colOff>0</xdr:colOff>
                    <xdr:row>169</xdr:row>
                    <xdr:rowOff>0</xdr:rowOff>
                  </from>
                  <to>
                    <xdr:col>119</xdr:col>
                    <xdr:colOff>38100</xdr:colOff>
                    <xdr:row>176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5" name="Check Box 102">
              <controlPr defaultSize="0" autoFill="0" autoLine="0" autoPict="0">
                <anchor moveWithCells="1">
                  <from>
                    <xdr:col>117</xdr:col>
                    <xdr:colOff>0</xdr:colOff>
                    <xdr:row>174</xdr:row>
                    <xdr:rowOff>0</xdr:rowOff>
                  </from>
                  <to>
                    <xdr:col>119</xdr:col>
                    <xdr:colOff>38100</xdr:colOff>
                    <xdr:row>181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6" name="Check Box 103">
              <controlPr defaultSize="0" autoFill="0" autoLine="0" autoPict="0">
                <anchor moveWithCells="1">
                  <from>
                    <xdr:col>139</xdr:col>
                    <xdr:colOff>0</xdr:colOff>
                    <xdr:row>149</xdr:row>
                    <xdr:rowOff>0</xdr:rowOff>
                  </from>
                  <to>
                    <xdr:col>144</xdr:col>
                    <xdr:colOff>22860</xdr:colOff>
                    <xdr:row>156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7" name="Check Box 104">
              <controlPr defaultSize="0" autoFill="0" autoLine="0" autoPict="0">
                <anchor moveWithCells="1">
                  <from>
                    <xdr:col>139</xdr:col>
                    <xdr:colOff>0</xdr:colOff>
                    <xdr:row>154</xdr:row>
                    <xdr:rowOff>0</xdr:rowOff>
                  </from>
                  <to>
                    <xdr:col>144</xdr:col>
                    <xdr:colOff>22860</xdr:colOff>
                    <xdr:row>161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8" name="Check Box 105">
              <controlPr defaultSize="0" autoFill="0" autoLine="0" autoPict="0">
                <anchor moveWithCells="1">
                  <from>
                    <xdr:col>139</xdr:col>
                    <xdr:colOff>0</xdr:colOff>
                    <xdr:row>159</xdr:row>
                    <xdr:rowOff>0</xdr:rowOff>
                  </from>
                  <to>
                    <xdr:col>144</xdr:col>
                    <xdr:colOff>22860</xdr:colOff>
                    <xdr:row>166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09" name="Check Box 106">
              <controlPr defaultSize="0" autoFill="0" autoLine="0" autoPict="0">
                <anchor moveWithCells="1">
                  <from>
                    <xdr:col>139</xdr:col>
                    <xdr:colOff>0</xdr:colOff>
                    <xdr:row>164</xdr:row>
                    <xdr:rowOff>0</xdr:rowOff>
                  </from>
                  <to>
                    <xdr:col>144</xdr:col>
                    <xdr:colOff>22860</xdr:colOff>
                    <xdr:row>171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10" name="Check Box 107">
              <controlPr defaultSize="0" autoFill="0" autoLine="0" autoPict="0">
                <anchor moveWithCells="1">
                  <from>
                    <xdr:col>139</xdr:col>
                    <xdr:colOff>0</xdr:colOff>
                    <xdr:row>169</xdr:row>
                    <xdr:rowOff>0</xdr:rowOff>
                  </from>
                  <to>
                    <xdr:col>144</xdr:col>
                    <xdr:colOff>22860</xdr:colOff>
                    <xdr:row>176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11" name="Check Box 108">
              <controlPr defaultSize="0" autoFill="0" autoLine="0" autoPict="0">
                <anchor moveWithCells="1">
                  <from>
                    <xdr:col>139</xdr:col>
                    <xdr:colOff>0</xdr:colOff>
                    <xdr:row>174</xdr:row>
                    <xdr:rowOff>0</xdr:rowOff>
                  </from>
                  <to>
                    <xdr:col>144</xdr:col>
                    <xdr:colOff>22860</xdr:colOff>
                    <xdr:row>181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112" name="Check Box 109">
              <controlPr defaultSize="0" autoFill="0" autoLine="0" autoPict="0">
                <anchor moveWithCells="1">
                  <from>
                    <xdr:col>159</xdr:col>
                    <xdr:colOff>45720</xdr:colOff>
                    <xdr:row>138</xdr:row>
                    <xdr:rowOff>0</xdr:rowOff>
                  </from>
                  <to>
                    <xdr:col>163</xdr:col>
                    <xdr:colOff>7620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113" name="Check Box 110">
              <controlPr defaultSize="0" autoFill="0" autoLine="0" autoPict="0">
                <anchor moveWithCells="1">
                  <from>
                    <xdr:col>159</xdr:col>
                    <xdr:colOff>45720</xdr:colOff>
                    <xdr:row>141</xdr:row>
                    <xdr:rowOff>7620</xdr:rowOff>
                  </from>
                  <to>
                    <xdr:col>163</xdr:col>
                    <xdr:colOff>7620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114" name="Check Box 111">
              <controlPr defaultSize="0" autoFill="0" autoLine="0" autoPict="0">
                <anchor moveWithCells="1">
                  <from>
                    <xdr:col>159</xdr:col>
                    <xdr:colOff>45720</xdr:colOff>
                    <xdr:row>145</xdr:row>
                    <xdr:rowOff>0</xdr:rowOff>
                  </from>
                  <to>
                    <xdr:col>163</xdr:col>
                    <xdr:colOff>7620</xdr:colOff>
                    <xdr:row>152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115" name="Check Box 112">
              <controlPr defaultSize="0" autoFill="0" autoLine="0" autoPict="0">
                <anchor moveWithCells="1">
                  <from>
                    <xdr:col>159</xdr:col>
                    <xdr:colOff>45720</xdr:colOff>
                    <xdr:row>149</xdr:row>
                    <xdr:rowOff>0</xdr:rowOff>
                  </from>
                  <to>
                    <xdr:col>163</xdr:col>
                    <xdr:colOff>0</xdr:colOff>
                    <xdr:row>156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116" name="Check Box 113">
              <controlPr defaultSize="0" autoFill="0" autoLine="0" autoPict="0">
                <anchor moveWithCells="1">
                  <from>
                    <xdr:col>177</xdr:col>
                    <xdr:colOff>114300</xdr:colOff>
                    <xdr:row>137</xdr:row>
                    <xdr:rowOff>0</xdr:rowOff>
                  </from>
                  <to>
                    <xdr:col>181</xdr:col>
                    <xdr:colOff>45720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117" name="Check Box 114">
              <controlPr defaultSize="0" autoFill="0" autoLine="0" autoPict="0">
                <anchor moveWithCells="1">
                  <from>
                    <xdr:col>177</xdr:col>
                    <xdr:colOff>114300</xdr:colOff>
                    <xdr:row>141</xdr:row>
                    <xdr:rowOff>0</xdr:rowOff>
                  </from>
                  <to>
                    <xdr:col>181</xdr:col>
                    <xdr:colOff>45720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18" name="Check Box 115">
              <controlPr defaultSize="0" autoFill="0" autoLine="0" autoPict="0">
                <anchor moveWithCells="1">
                  <from>
                    <xdr:col>177</xdr:col>
                    <xdr:colOff>114300</xdr:colOff>
                    <xdr:row>149</xdr:row>
                    <xdr:rowOff>0</xdr:rowOff>
                  </from>
                  <to>
                    <xdr:col>181</xdr:col>
                    <xdr:colOff>45720</xdr:colOff>
                    <xdr:row>156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19" name="Check Box 116">
              <controlPr defaultSize="0" autoFill="0" autoLine="0" autoPict="0">
                <anchor moveWithCells="1">
                  <from>
                    <xdr:col>177</xdr:col>
                    <xdr:colOff>114300</xdr:colOff>
                    <xdr:row>144</xdr:row>
                    <xdr:rowOff>22860</xdr:rowOff>
                  </from>
                  <to>
                    <xdr:col>181</xdr:col>
                    <xdr:colOff>45720</xdr:colOff>
                    <xdr:row>152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20" name="Check Box 117">
              <controlPr defaultSize="0" autoFill="0" autoLine="0" autoPict="0">
                <anchor moveWithCells="1">
                  <from>
                    <xdr:col>72</xdr:col>
                    <xdr:colOff>45720</xdr:colOff>
                    <xdr:row>126</xdr:row>
                    <xdr:rowOff>22860</xdr:rowOff>
                  </from>
                  <to>
                    <xdr:col>78</xdr:col>
                    <xdr:colOff>22860</xdr:colOff>
                    <xdr:row>134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21" name="Check Box 118">
              <controlPr defaultSize="0" autoFill="0" autoLine="0" autoPict="0">
                <anchor moveWithCells="1">
                  <from>
                    <xdr:col>72</xdr:col>
                    <xdr:colOff>45720</xdr:colOff>
                    <xdr:row>135</xdr:row>
                    <xdr:rowOff>7620</xdr:rowOff>
                  </from>
                  <to>
                    <xdr:col>78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22" name="Check Box 119">
              <controlPr defaultSize="0" autoFill="0" autoLine="0" autoPict="0">
                <anchor moveWithCells="1">
                  <from>
                    <xdr:col>93</xdr:col>
                    <xdr:colOff>30480</xdr:colOff>
                    <xdr:row>135</xdr:row>
                    <xdr:rowOff>0</xdr:rowOff>
                  </from>
                  <to>
                    <xdr:col>98</xdr:col>
                    <xdr:colOff>45720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23" name="Check Box 120">
              <controlPr defaultSize="0" autoFill="0" autoLine="0" autoPict="0">
                <anchor moveWithCells="1">
                  <from>
                    <xdr:col>93</xdr:col>
                    <xdr:colOff>38100</xdr:colOff>
                    <xdr:row>126</xdr:row>
                    <xdr:rowOff>7620</xdr:rowOff>
                  </from>
                  <to>
                    <xdr:col>99</xdr:col>
                    <xdr:colOff>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24" name="Check Box 121">
              <controlPr defaultSize="0" autoFill="0" autoLine="0" autoPict="0">
                <anchor moveWithCells="1">
                  <from>
                    <xdr:col>93</xdr:col>
                    <xdr:colOff>45720</xdr:colOff>
                    <xdr:row>121</xdr:row>
                    <xdr:rowOff>22860</xdr:rowOff>
                  </from>
                  <to>
                    <xdr:col>99</xdr:col>
                    <xdr:colOff>0</xdr:colOff>
                    <xdr:row>129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5" name="Check Box 122">
              <controlPr defaultSize="0" autoFill="0" autoLine="0" autoPict="0">
                <anchor moveWithCells="1">
                  <from>
                    <xdr:col>72</xdr:col>
                    <xdr:colOff>45720</xdr:colOff>
                    <xdr:row>121</xdr:row>
                    <xdr:rowOff>22860</xdr:rowOff>
                  </from>
                  <to>
                    <xdr:col>78</xdr:col>
                    <xdr:colOff>22860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26" name="Check Box 123">
              <controlPr defaultSize="0" autoFill="0" autoLine="0" autoPict="0">
                <anchor moveWithCells="1">
                  <from>
                    <xdr:col>197</xdr:col>
                    <xdr:colOff>45720</xdr:colOff>
                    <xdr:row>138</xdr:row>
                    <xdr:rowOff>0</xdr:rowOff>
                  </from>
                  <to>
                    <xdr:col>202</xdr:col>
                    <xdr:colOff>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7" name="Check Box 124">
              <controlPr defaultSize="0" autoFill="0" autoLine="0" autoPict="0">
                <anchor moveWithCells="1">
                  <from>
                    <xdr:col>197</xdr:col>
                    <xdr:colOff>45720</xdr:colOff>
                    <xdr:row>141</xdr:row>
                    <xdr:rowOff>7620</xdr:rowOff>
                  </from>
                  <to>
                    <xdr:col>202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128" name="Check Box 125">
              <controlPr defaultSize="0" autoFill="0" autoLine="0" autoPict="0">
                <anchor moveWithCells="1">
                  <from>
                    <xdr:col>197</xdr:col>
                    <xdr:colOff>45720</xdr:colOff>
                    <xdr:row>149</xdr:row>
                    <xdr:rowOff>0</xdr:rowOff>
                  </from>
                  <to>
                    <xdr:col>201</xdr:col>
                    <xdr:colOff>45720</xdr:colOff>
                    <xdr:row>156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129" name="Check Box 126">
              <controlPr defaultSize="0" autoFill="0" autoLine="0" autoPict="0">
                <anchor moveWithCells="1">
                  <from>
                    <xdr:col>197</xdr:col>
                    <xdr:colOff>38100</xdr:colOff>
                    <xdr:row>145</xdr:row>
                    <xdr:rowOff>0</xdr:rowOff>
                  </from>
                  <to>
                    <xdr:col>203</xdr:col>
                    <xdr:colOff>45720</xdr:colOff>
                    <xdr:row>152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130" name="Check Box 127">
              <controlPr defaultSize="0" autoFill="0" autoLine="0" autoPict="0">
                <anchor moveWithCells="1">
                  <from>
                    <xdr:col>73</xdr:col>
                    <xdr:colOff>7620</xdr:colOff>
                    <xdr:row>149</xdr:row>
                    <xdr:rowOff>0</xdr:rowOff>
                  </from>
                  <to>
                    <xdr:col>78</xdr:col>
                    <xdr:colOff>38100</xdr:colOff>
                    <xdr:row>156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131" name="Check Box 128">
              <controlPr defaultSize="0" autoFill="0" autoLine="0" autoPict="0">
                <anchor moveWithCells="1">
                  <from>
                    <xdr:col>48</xdr:col>
                    <xdr:colOff>0</xdr:colOff>
                    <xdr:row>198</xdr:row>
                    <xdr:rowOff>22860</xdr:rowOff>
                  </from>
                  <to>
                    <xdr:col>53</xdr:col>
                    <xdr:colOff>7620</xdr:colOff>
                    <xdr:row>206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132" name="Check Box 129">
              <controlPr defaultSize="0" autoFill="0" autoLine="0" autoPict="0">
                <anchor moveWithCells="1">
                  <from>
                    <xdr:col>22</xdr:col>
                    <xdr:colOff>0</xdr:colOff>
                    <xdr:row>158</xdr:row>
                    <xdr:rowOff>22860</xdr:rowOff>
                  </from>
                  <to>
                    <xdr:col>25</xdr:col>
                    <xdr:colOff>60960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133" name="Check Box 130">
              <controlPr defaultSize="0" autoFill="0" autoLine="0" autoPict="0">
                <anchor moveWithCells="1">
                  <from>
                    <xdr:col>22</xdr:col>
                    <xdr:colOff>0</xdr:colOff>
                    <xdr:row>163</xdr:row>
                    <xdr:rowOff>22860</xdr:rowOff>
                  </from>
                  <to>
                    <xdr:col>25</xdr:col>
                    <xdr:colOff>60960</xdr:colOff>
                    <xdr:row>171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134" name="Check Box 131">
              <controlPr defaultSize="0" autoFill="0" autoLine="0" autoPict="0">
                <anchor moveWithCells="1">
                  <from>
                    <xdr:col>46</xdr:col>
                    <xdr:colOff>45720</xdr:colOff>
                    <xdr:row>153</xdr:row>
                    <xdr:rowOff>22860</xdr:rowOff>
                  </from>
                  <to>
                    <xdr:col>51</xdr:col>
                    <xdr:colOff>45720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135" name="Check Box 132">
              <controlPr defaultSize="0" autoFill="0" autoLine="0" autoPict="0">
                <anchor moveWithCells="1">
                  <from>
                    <xdr:col>46</xdr:col>
                    <xdr:colOff>45720</xdr:colOff>
                    <xdr:row>158</xdr:row>
                    <xdr:rowOff>22860</xdr:rowOff>
                  </from>
                  <to>
                    <xdr:col>51</xdr:col>
                    <xdr:colOff>45720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136" name="Check Box 133">
              <controlPr defaultSize="0" autoFill="0" autoLine="0" autoPict="0">
                <anchor moveWithCells="1">
                  <from>
                    <xdr:col>47</xdr:col>
                    <xdr:colOff>0</xdr:colOff>
                    <xdr:row>163</xdr:row>
                    <xdr:rowOff>22860</xdr:rowOff>
                  </from>
                  <to>
                    <xdr:col>52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137" name="Check Box 134">
              <controlPr defaultSize="0" autoFill="0" autoLine="0" autoPict="0">
                <anchor moveWithCells="1">
                  <from>
                    <xdr:col>159</xdr:col>
                    <xdr:colOff>68580</xdr:colOff>
                    <xdr:row>114</xdr:row>
                    <xdr:rowOff>22860</xdr:rowOff>
                  </from>
                  <to>
                    <xdr:col>164</xdr:col>
                    <xdr:colOff>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138" name="Check Box 135">
              <controlPr defaultSize="0" autoFill="0" autoLine="0" autoPict="0">
                <anchor moveWithCells="1">
                  <from>
                    <xdr:col>160</xdr:col>
                    <xdr:colOff>0</xdr:colOff>
                    <xdr:row>119</xdr:row>
                    <xdr:rowOff>22860</xdr:rowOff>
                  </from>
                  <to>
                    <xdr:col>164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139" name="Check Box 136">
              <controlPr defaultSize="0" autoFill="0" autoLine="0" autoPict="0">
                <anchor moveWithCells="1">
                  <from>
                    <xdr:col>178</xdr:col>
                    <xdr:colOff>0</xdr:colOff>
                    <xdr:row>113</xdr:row>
                    <xdr:rowOff>22860</xdr:rowOff>
                  </from>
                  <to>
                    <xdr:col>181</xdr:col>
                    <xdr:colOff>83820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140" name="Check Box 137">
              <controlPr defaultSize="0" autoFill="0" autoLine="0" autoPict="0">
                <anchor moveWithCells="1">
                  <from>
                    <xdr:col>178</xdr:col>
                    <xdr:colOff>7620</xdr:colOff>
                    <xdr:row>118</xdr:row>
                    <xdr:rowOff>7620</xdr:rowOff>
                  </from>
                  <to>
                    <xdr:col>182</xdr:col>
                    <xdr:colOff>0</xdr:colOff>
                    <xdr:row>125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141" name="Check Box 138">
              <controlPr defaultSize="0" autoFill="0" autoLine="0" autoPict="0">
                <anchor moveWithCells="1">
                  <from>
                    <xdr:col>189</xdr:col>
                    <xdr:colOff>0</xdr:colOff>
                    <xdr:row>113</xdr:row>
                    <xdr:rowOff>22860</xdr:rowOff>
                  </from>
                  <to>
                    <xdr:col>192</xdr:col>
                    <xdr:colOff>83820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142" name="Check Box 139">
              <controlPr defaultSize="0" autoFill="0" autoLine="0" autoPict="0">
                <anchor moveWithCells="1">
                  <from>
                    <xdr:col>189</xdr:col>
                    <xdr:colOff>0</xdr:colOff>
                    <xdr:row>118</xdr:row>
                    <xdr:rowOff>7620</xdr:rowOff>
                  </from>
                  <to>
                    <xdr:col>192</xdr:col>
                    <xdr:colOff>99060</xdr:colOff>
                    <xdr:row>125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143" name="Check Box 140">
              <controlPr defaultSize="0" autoFill="0" autoLine="0" autoPict="0">
                <anchor moveWithCells="1">
                  <from>
                    <xdr:col>172</xdr:col>
                    <xdr:colOff>38100</xdr:colOff>
                    <xdr:row>67</xdr:row>
                    <xdr:rowOff>22860</xdr:rowOff>
                  </from>
                  <to>
                    <xdr:col>175</xdr:col>
                    <xdr:colOff>60960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144" name="Check Box 141">
              <controlPr defaultSize="0" autoFill="0" autoLine="0" autoPict="0">
                <anchor moveWithCells="1">
                  <from>
                    <xdr:col>172</xdr:col>
                    <xdr:colOff>45720</xdr:colOff>
                    <xdr:row>72</xdr:row>
                    <xdr:rowOff>22860</xdr:rowOff>
                  </from>
                  <to>
                    <xdr:col>175</xdr:col>
                    <xdr:colOff>60960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145" name="Check Box 142">
              <controlPr defaultSize="0" autoFill="0" autoLine="0" autoPict="0">
                <anchor moveWithCells="1">
                  <from>
                    <xdr:col>172</xdr:col>
                    <xdr:colOff>45720</xdr:colOff>
                    <xdr:row>77</xdr:row>
                    <xdr:rowOff>22860</xdr:rowOff>
                  </from>
                  <to>
                    <xdr:col>175</xdr:col>
                    <xdr:colOff>60960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146" name="Check Box 143">
              <controlPr defaultSize="0" autoFill="0" autoLine="0" autoPict="0">
                <anchor moveWithCells="1">
                  <from>
                    <xdr:col>173</xdr:col>
                    <xdr:colOff>0</xdr:colOff>
                    <xdr:row>82</xdr:row>
                    <xdr:rowOff>22860</xdr:rowOff>
                  </from>
                  <to>
                    <xdr:col>175</xdr:col>
                    <xdr:colOff>60960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147" name="Check Box 144">
              <controlPr defaultSize="0" autoFill="0" autoLine="0" autoPict="0">
                <anchor moveWithCells="1">
                  <from>
                    <xdr:col>172</xdr:col>
                    <xdr:colOff>45720</xdr:colOff>
                    <xdr:row>87</xdr:row>
                    <xdr:rowOff>22860</xdr:rowOff>
                  </from>
                  <to>
                    <xdr:col>176</xdr:col>
                    <xdr:colOff>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148" name="Check Box 145">
              <controlPr defaultSize="0" autoFill="0" autoLine="0" autoPict="0">
                <anchor moveWithCells="1">
                  <from>
                    <xdr:col>173</xdr:col>
                    <xdr:colOff>0</xdr:colOff>
                    <xdr:row>92</xdr:row>
                    <xdr:rowOff>22860</xdr:rowOff>
                  </from>
                  <to>
                    <xdr:col>176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149" name="Check Box 146">
              <controlPr defaultSize="0" autoFill="0" autoLine="0" autoPict="0">
                <anchor moveWithCells="1">
                  <from>
                    <xdr:col>172</xdr:col>
                    <xdr:colOff>45720</xdr:colOff>
                    <xdr:row>97</xdr:row>
                    <xdr:rowOff>22860</xdr:rowOff>
                  </from>
                  <to>
                    <xdr:col>175</xdr:col>
                    <xdr:colOff>60960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150" name="Check Box 147">
              <controlPr defaultSize="0" autoFill="0" autoLine="0" autoPict="0">
                <anchor moveWithCells="1">
                  <from>
                    <xdr:col>197</xdr:col>
                    <xdr:colOff>45720</xdr:colOff>
                    <xdr:row>67</xdr:row>
                    <xdr:rowOff>22860</xdr:rowOff>
                  </from>
                  <to>
                    <xdr:col>202</xdr:col>
                    <xdr:colOff>45720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151" name="Check Box 148">
              <controlPr defaultSize="0" autoFill="0" autoLine="0" autoPict="0">
                <anchor moveWithCells="1">
                  <from>
                    <xdr:col>198</xdr:col>
                    <xdr:colOff>0</xdr:colOff>
                    <xdr:row>72</xdr:row>
                    <xdr:rowOff>22860</xdr:rowOff>
                  </from>
                  <to>
                    <xdr:col>202</xdr:col>
                    <xdr:colOff>38100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152" name="Check Box 149">
              <controlPr defaultSize="0" autoFill="0" autoLine="0" autoPict="0">
                <anchor moveWithCells="1">
                  <from>
                    <xdr:col>198</xdr:col>
                    <xdr:colOff>7620</xdr:colOff>
                    <xdr:row>82</xdr:row>
                    <xdr:rowOff>22860</xdr:rowOff>
                  </from>
                  <to>
                    <xdr:col>202</xdr:col>
                    <xdr:colOff>38100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153" name="Check Box 150">
              <controlPr defaultSize="0" autoFill="0" autoLine="0" autoPict="0">
                <anchor moveWithCells="1">
                  <from>
                    <xdr:col>198</xdr:col>
                    <xdr:colOff>7620</xdr:colOff>
                    <xdr:row>92</xdr:row>
                    <xdr:rowOff>22860</xdr:rowOff>
                  </from>
                  <to>
                    <xdr:col>202</xdr:col>
                    <xdr:colOff>45720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154" name="Check Box 151">
              <controlPr defaultSize="0" autoFill="0" autoLine="0" autoPict="0">
                <anchor moveWithCells="1">
                  <from>
                    <xdr:col>198</xdr:col>
                    <xdr:colOff>0</xdr:colOff>
                    <xdr:row>97</xdr:row>
                    <xdr:rowOff>22860</xdr:rowOff>
                  </from>
                  <to>
                    <xdr:col>202</xdr:col>
                    <xdr:colOff>38100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155" name="Check Box 152">
              <controlPr defaultSize="0" autoFill="0" autoLine="0" autoPict="0">
                <anchor moveWithCells="1">
                  <from>
                    <xdr:col>198</xdr:col>
                    <xdr:colOff>7620</xdr:colOff>
                    <xdr:row>88</xdr:row>
                    <xdr:rowOff>0</xdr:rowOff>
                  </from>
                  <to>
                    <xdr:col>202</xdr:col>
                    <xdr:colOff>38100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156" name="Check Box 153">
              <controlPr defaultSize="0" autoFill="0" autoLine="0" autoPict="0">
                <anchor moveWithCells="1">
                  <from>
                    <xdr:col>198</xdr:col>
                    <xdr:colOff>0</xdr:colOff>
                    <xdr:row>77</xdr:row>
                    <xdr:rowOff>22860</xdr:rowOff>
                  </from>
                  <to>
                    <xdr:col>202</xdr:col>
                    <xdr:colOff>38100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PLANTAS</vt:lpstr>
      <vt:lpstr>ANEXO FOTOGRAFICO</vt:lpstr>
      <vt:lpstr>FICHA Nº 31</vt:lpstr>
      <vt:lpstr>'ANEXO FOTOGRAFICO'!Área_de_impresión</vt:lpstr>
      <vt:lpstr>'FICHA Nº 31'!Área_de_impresión</vt:lpstr>
      <vt:lpstr>PLANTAS!Área_de_impresión</vt:lpstr>
    </vt:vector>
  </TitlesOfParts>
  <Manager/>
  <Company>SOT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DANILO MEJÍA</dc:creator>
  <cp:keywords/>
  <dc:description/>
  <cp:lastModifiedBy>Fredy Marcelo Ruiz Ortiz</cp:lastModifiedBy>
  <cp:revision/>
  <dcterms:created xsi:type="dcterms:W3CDTF">2009-10-05T20:37:50Z</dcterms:created>
  <dcterms:modified xsi:type="dcterms:W3CDTF">2023-12-07T21:38:54Z</dcterms:modified>
  <cp:category/>
  <cp:contentStatus/>
</cp:coreProperties>
</file>