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GABRIELA\Desktop\Industrial 2023 2s\calidad\Ejercicios básicas calidad\"/>
    </mc:Choice>
  </mc:AlternateContent>
  <xr:revisionPtr revIDLastSave="0" documentId="13_ncr:1_{B376D06E-F128-49C4-BE83-3D14D4663AFC}" xr6:coauthVersionLast="47" xr6:coauthVersionMax="47" xr10:uidLastSave="{00000000-0000-0000-0000-000000000000}"/>
  <bookViews>
    <workbookView xWindow="-110" yWindow="-110" windowWidth="19420" windowHeight="10420" activeTab="1" xr2:uid="{00000000-000D-0000-FFFF-FFFF00000000}"/>
  </bookViews>
  <sheets>
    <sheet name="Pareto" sheetId="1" r:id="rId1"/>
    <sheet name="Histograma" sheetId="2" r:id="rId2"/>
    <sheet name="Correlación" sheetId="3"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7" i="2" l="1"/>
  <c r="G28" i="2" s="1"/>
  <c r="G29" i="2" s="1"/>
  <c r="G30" i="2" s="1"/>
  <c r="G31" i="2" s="1"/>
  <c r="G32" i="2" s="1"/>
  <c r="G33" i="2" s="1"/>
  <c r="G34" i="2" s="1"/>
  <c r="G35" i="2" s="1"/>
  <c r="G36" i="2" s="1"/>
  <c r="E37" i="2"/>
  <c r="F31" i="2" s="1"/>
  <c r="C21" i="2"/>
  <c r="E22" i="2" s="1"/>
  <c r="C19" i="2"/>
  <c r="C20" i="2" s="1"/>
  <c r="D23" i="2" s="1"/>
  <c r="C18" i="2"/>
  <c r="B27" i="2" s="1"/>
  <c r="C27" i="2" l="1"/>
  <c r="B28" i="2" s="1"/>
  <c r="F30" i="2"/>
  <c r="F27" i="2"/>
  <c r="H27" i="2" s="1"/>
  <c r="F29" i="2"/>
  <c r="F36" i="2"/>
  <c r="F28" i="2"/>
  <c r="H28" i="2" s="1"/>
  <c r="F35" i="2"/>
  <c r="F34" i="2"/>
  <c r="F33" i="2"/>
  <c r="F32" i="2"/>
  <c r="D35" i="1"/>
  <c r="D33" i="1"/>
  <c r="C25" i="1"/>
  <c r="D34" i="1" s="1"/>
  <c r="C38" i="1"/>
  <c r="D31" i="1" l="1"/>
  <c r="E31" i="1" s="1"/>
  <c r="E32" i="1" s="1"/>
  <c r="E33" i="1" s="1"/>
  <c r="E34" i="1" s="1"/>
  <c r="E35" i="1" s="1"/>
  <c r="D32" i="1"/>
  <c r="H29" i="2"/>
  <c r="H30" i="2" s="1"/>
  <c r="H31" i="2" s="1"/>
  <c r="H32" i="2" s="1"/>
  <c r="H33" i="2" s="1"/>
  <c r="H34" i="2" s="1"/>
  <c r="H35" i="2" s="1"/>
  <c r="H36" i="2" s="1"/>
  <c r="D28" i="2"/>
  <c r="C28" i="2"/>
  <c r="B29" i="2" s="1"/>
  <c r="D36" i="1"/>
  <c r="D37" i="1"/>
  <c r="D27" i="2"/>
  <c r="D20" i="1"/>
  <c r="D21" i="1"/>
  <c r="D19" i="1"/>
  <c r="D18" i="1"/>
  <c r="D24" i="1"/>
  <c r="D23" i="1"/>
  <c r="D22" i="1"/>
  <c r="C29" i="2" l="1"/>
  <c r="B30" i="2" s="1"/>
  <c r="E36" i="1"/>
  <c r="E37" i="1" s="1"/>
  <c r="C30" i="2" l="1"/>
  <c r="B31" i="2" s="1"/>
  <c r="D29" i="2"/>
  <c r="C31" i="2" l="1"/>
  <c r="B32" i="2" s="1"/>
  <c r="D31" i="2"/>
  <c r="D30" i="2"/>
  <c r="C32" i="2" l="1"/>
  <c r="B33" i="2" s="1"/>
  <c r="C33" i="2" l="1"/>
  <c r="B34" i="2" s="1"/>
  <c r="D32" i="2"/>
  <c r="C34" i="2" l="1"/>
  <c r="B35" i="2" s="1"/>
  <c r="D33" i="2"/>
  <c r="C35" i="2" l="1"/>
  <c r="B36" i="2" s="1"/>
  <c r="D34" i="2"/>
  <c r="D35" i="2" l="1"/>
  <c r="C36" i="2"/>
  <c r="D36" i="2"/>
</calcChain>
</file>

<file path=xl/sharedStrings.xml><?xml version="1.0" encoding="utf-8"?>
<sst xmlns="http://schemas.openxmlformats.org/spreadsheetml/2006/main" count="71" uniqueCount="49">
  <si>
    <t>Ventas por marca de harina</t>
  </si>
  <si>
    <t>Marca</t>
  </si>
  <si>
    <t>Esfera azul</t>
  </si>
  <si>
    <t>Luna de oro</t>
  </si>
  <si>
    <t>La niña</t>
  </si>
  <si>
    <t>Hércules</t>
  </si>
  <si>
    <t>El rey</t>
  </si>
  <si>
    <t>Abuela Josefa</t>
  </si>
  <si>
    <t>El Yaqui</t>
  </si>
  <si>
    <t>Ventas en dólares</t>
  </si>
  <si>
    <t>1. Datos</t>
  </si>
  <si>
    <t>2. Sumatoria y porcentaje</t>
  </si>
  <si>
    <t>Porcentaje</t>
  </si>
  <si>
    <t>3. Ordenar de mayor a menor y agregar el porcentaje de frecuencia acumulada</t>
  </si>
  <si>
    <t>Frecuencia acumulada</t>
  </si>
  <si>
    <t>4. Frecuencia en una gráfica de barras y la frecuencia acumulada con una gráfica lineal</t>
  </si>
  <si>
    <t>Jennie Bishop, directora de marketing de una importante compañía de telefonía móvil, obtuvo los registros de los minutos consumidos por una muestra aleatoria de 110 abonados al plan más barato de la empresa (250 minutos mensuales como máximo). La siguiente lista contiene el detalle de los minutos consumidos por cada abonado de la muestra durante un mes. Los datos se encuentran en el fichero de datos Mobile Usage.</t>
  </si>
  <si>
    <t>Mínimo</t>
  </si>
  <si>
    <t>Máximo</t>
  </si>
  <si>
    <t>N</t>
  </si>
  <si>
    <t>Número de clases K</t>
  </si>
  <si>
    <t>Rango</t>
  </si>
  <si>
    <t>Ancho de clase: Rango/K</t>
  </si>
  <si>
    <t>Igual cantidad de decimales que los datos</t>
  </si>
  <si>
    <t>Unidad</t>
  </si>
  <si>
    <t>Clases</t>
  </si>
  <si>
    <t>Marca de clase</t>
  </si>
  <si>
    <t>Frecuencia</t>
  </si>
  <si>
    <t>Frecuencia relativa</t>
  </si>
  <si>
    <t>Frecuencia relativa acumulada</t>
  </si>
  <si>
    <t>Máquina</t>
  </si>
  <si>
    <t>Fecha de compra</t>
  </si>
  <si>
    <t>% Indisponibilidad</t>
  </si>
  <si>
    <t>C-0037</t>
  </si>
  <si>
    <t>C-0038</t>
  </si>
  <si>
    <t>C-0039</t>
  </si>
  <si>
    <t>C-0040</t>
  </si>
  <si>
    <t>C-0041</t>
  </si>
  <si>
    <t>C-0042</t>
  </si>
  <si>
    <t>C-0043</t>
  </si>
  <si>
    <t>C-0044</t>
  </si>
  <si>
    <t>C-0045</t>
  </si>
  <si>
    <t>C-0046</t>
  </si>
  <si>
    <t>C-0047</t>
  </si>
  <si>
    <t>C-0048</t>
  </si>
  <si>
    <t>C-0049</t>
  </si>
  <si>
    <t>C-0050</t>
  </si>
  <si>
    <t>C-0051</t>
  </si>
  <si>
    <t>C-0052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</si>
</sst>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11"/>
      <color theme="4" tint="-0.249977111117893"/>
      <name val="Calibri"/>
      <family val="2"/>
      <scheme val="minor"/>
    </font>
    <font>
      <sz val="11"/>
      <color theme="7" tint="-0.249977111117893"/>
      <name val="Calibri"/>
      <family val="2"/>
      <scheme val="minor"/>
    </font>
    <font>
      <sz val="10"/>
      <color rgb="FF00000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7">
    <xf numFmtId="0" fontId="0" fillId="0" borderId="0" xfId="0"/>
    <xf numFmtId="0" fontId="2" fillId="0" borderId="1" xfId="0" applyFont="1" applyBorder="1" applyAlignment="1">
      <alignment horizontal="center"/>
    </xf>
    <xf numFmtId="0" fontId="0" fillId="0" borderId="1" xfId="0" applyBorder="1"/>
    <xf numFmtId="164" fontId="0" fillId="0" borderId="1" xfId="1" applyFont="1" applyBorder="1"/>
    <xf numFmtId="164" fontId="4" fillId="0" borderId="0" xfId="0" applyNumberFormat="1" applyFont="1"/>
    <xf numFmtId="10" fontId="0" fillId="0" borderId="1" xfId="2" applyNumberFormat="1" applyFont="1" applyBorder="1" applyAlignment="1">
      <alignment horizontal="center"/>
    </xf>
    <xf numFmtId="10" fontId="0" fillId="0" borderId="1" xfId="0" applyNumberFormat="1" applyBorder="1"/>
    <xf numFmtId="0" fontId="5" fillId="0" borderId="0" xfId="0" applyFont="1"/>
    <xf numFmtId="0" fontId="0" fillId="0" borderId="0" xfId="0" applyAlignment="1">
      <alignment horizontal="center"/>
    </xf>
    <xf numFmtId="1" fontId="0" fillId="0" borderId="0" xfId="0" applyNumberFormat="1" applyAlignment="1">
      <alignment horizontal="center"/>
    </xf>
    <xf numFmtId="0" fontId="2" fillId="0" borderId="0" xfId="0" applyFont="1" applyAlignment="1">
      <alignment horizontal="center" vertical="center" wrapText="1"/>
    </xf>
    <xf numFmtId="10" fontId="0" fillId="0" borderId="0" xfId="2" applyNumberFormat="1" applyFont="1" applyAlignment="1">
      <alignment horizontal="center"/>
    </xf>
    <xf numFmtId="10" fontId="0" fillId="0" borderId="0" xfId="0" applyNumberFormat="1" applyAlignment="1">
      <alignment horizontal="center"/>
    </xf>
    <xf numFmtId="0" fontId="0" fillId="0" borderId="1" xfId="0" applyBorder="1" applyAlignment="1">
      <alignment horizontal="center"/>
    </xf>
    <xf numFmtId="0" fontId="3" fillId="0" borderId="2" xfId="0" applyFont="1" applyBorder="1" applyAlignment="1">
      <alignment horizontal="center"/>
    </xf>
    <xf numFmtId="0" fontId="5" fillId="0" borderId="0" xfId="0" applyFont="1" applyAlignment="1">
      <alignment horizontal="center" vertical="center" wrapText="1"/>
    </xf>
    <xf numFmtId="0" fontId="2" fillId="0" borderId="0" xfId="0" applyFont="1" applyAlignment="1">
      <alignment horizontal="center" vertical="center" wrapText="1"/>
    </xf>
  </cellXfs>
  <cellStyles count="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Pareto!$B$29</c:f>
          <c:strCache>
            <c:ptCount val="1"/>
            <c:pt idx="0">
              <c:v>Ventas por marca de harina</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tx>
            <c:strRef>
              <c:f>Pareto!$D$30</c:f>
              <c:strCache>
                <c:ptCount val="1"/>
                <c:pt idx="0">
                  <c:v>Porcentaje</c:v>
                </c:pt>
              </c:strCache>
            </c:strRef>
          </c:tx>
          <c:spPr>
            <a:solidFill>
              <a:schemeClr val="accent1"/>
            </a:solidFill>
            <a:ln>
              <a:noFill/>
            </a:ln>
            <a:effectLst/>
          </c:spPr>
          <c:invertIfNegative val="0"/>
          <c:cat>
            <c:strRef>
              <c:f>Pareto!$B$31:$B$37</c:f>
              <c:strCache>
                <c:ptCount val="7"/>
                <c:pt idx="0">
                  <c:v>Esfera azul</c:v>
                </c:pt>
                <c:pt idx="1">
                  <c:v>Hércules</c:v>
                </c:pt>
                <c:pt idx="2">
                  <c:v>El rey</c:v>
                </c:pt>
                <c:pt idx="3">
                  <c:v>Luna de oro</c:v>
                </c:pt>
                <c:pt idx="4">
                  <c:v>La niña</c:v>
                </c:pt>
                <c:pt idx="5">
                  <c:v>El Yaqui</c:v>
                </c:pt>
                <c:pt idx="6">
                  <c:v>Abuela Josefa</c:v>
                </c:pt>
              </c:strCache>
            </c:strRef>
          </c:cat>
          <c:val>
            <c:numRef>
              <c:f>Pareto!$D$31:$D$37</c:f>
              <c:numCache>
                <c:formatCode>0.00%</c:formatCode>
                <c:ptCount val="7"/>
                <c:pt idx="0">
                  <c:v>0.45351725168221796</c:v>
                </c:pt>
                <c:pt idx="1">
                  <c:v>0.21609576037497433</c:v>
                </c:pt>
                <c:pt idx="2">
                  <c:v>0.13747191116146179</c:v>
                </c:pt>
                <c:pt idx="3">
                  <c:v>0.10663487933470692</c:v>
                </c:pt>
                <c:pt idx="4">
                  <c:v>5.2100516025421567E-2</c:v>
                </c:pt>
                <c:pt idx="5">
                  <c:v>2.8079501528157309E-2</c:v>
                </c:pt>
                <c:pt idx="6">
                  <c:v>6.1001798930601118E-3</c:v>
                </c:pt>
              </c:numCache>
            </c:numRef>
          </c:val>
          <c:extLst>
            <c:ext xmlns:c16="http://schemas.microsoft.com/office/drawing/2014/chart" uri="{C3380CC4-5D6E-409C-BE32-E72D297353CC}">
              <c16:uniqueId val="{00000000-966E-4138-9C57-0158B3549D68}"/>
            </c:ext>
          </c:extLst>
        </c:ser>
        <c:dLbls>
          <c:showLegendKey val="0"/>
          <c:showVal val="0"/>
          <c:showCatName val="0"/>
          <c:showSerName val="0"/>
          <c:showPercent val="0"/>
          <c:showBubbleSize val="0"/>
        </c:dLbls>
        <c:gapWidth val="219"/>
        <c:overlap val="-27"/>
        <c:axId val="411932408"/>
        <c:axId val="411930440"/>
      </c:barChart>
      <c:lineChart>
        <c:grouping val="standard"/>
        <c:varyColors val="0"/>
        <c:ser>
          <c:idx val="1"/>
          <c:order val="1"/>
          <c:tx>
            <c:strRef>
              <c:f>Pareto!$E$30</c:f>
              <c:strCache>
                <c:ptCount val="1"/>
                <c:pt idx="0">
                  <c:v>Frecuencia acumulada</c:v>
                </c:pt>
              </c:strCache>
            </c:strRef>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Pareto!$B$31:$B$37</c:f>
              <c:strCache>
                <c:ptCount val="7"/>
                <c:pt idx="0">
                  <c:v>Esfera azul</c:v>
                </c:pt>
                <c:pt idx="1">
                  <c:v>Hércules</c:v>
                </c:pt>
                <c:pt idx="2">
                  <c:v>El rey</c:v>
                </c:pt>
                <c:pt idx="3">
                  <c:v>Luna de oro</c:v>
                </c:pt>
                <c:pt idx="4">
                  <c:v>La niña</c:v>
                </c:pt>
                <c:pt idx="5">
                  <c:v>El Yaqui</c:v>
                </c:pt>
                <c:pt idx="6">
                  <c:v>Abuela Josefa</c:v>
                </c:pt>
              </c:strCache>
            </c:strRef>
          </c:cat>
          <c:val>
            <c:numRef>
              <c:f>Pareto!$E$31:$E$37</c:f>
              <c:numCache>
                <c:formatCode>0.00%</c:formatCode>
                <c:ptCount val="7"/>
                <c:pt idx="0">
                  <c:v>0.45351725168221796</c:v>
                </c:pt>
                <c:pt idx="1">
                  <c:v>0.66961301205719226</c:v>
                </c:pt>
                <c:pt idx="2">
                  <c:v>0.8070849232186541</c:v>
                </c:pt>
                <c:pt idx="3">
                  <c:v>0.91371980255336105</c:v>
                </c:pt>
                <c:pt idx="4">
                  <c:v>0.96582031857878259</c:v>
                </c:pt>
                <c:pt idx="5">
                  <c:v>0.99389982010693989</c:v>
                </c:pt>
                <c:pt idx="6">
                  <c:v>1</c:v>
                </c:pt>
              </c:numCache>
            </c:numRef>
          </c:val>
          <c:smooth val="0"/>
          <c:extLst>
            <c:ext xmlns:c16="http://schemas.microsoft.com/office/drawing/2014/chart" uri="{C3380CC4-5D6E-409C-BE32-E72D297353CC}">
              <c16:uniqueId val="{00000001-966E-4138-9C57-0158B3549D68}"/>
            </c:ext>
          </c:extLst>
        </c:ser>
        <c:dLbls>
          <c:showLegendKey val="0"/>
          <c:showVal val="0"/>
          <c:showCatName val="0"/>
          <c:showSerName val="0"/>
          <c:showPercent val="0"/>
          <c:showBubbleSize val="0"/>
        </c:dLbls>
        <c:marker val="1"/>
        <c:smooth val="0"/>
        <c:axId val="411930112"/>
        <c:axId val="411929784"/>
      </c:lineChart>
      <c:catAx>
        <c:axId val="411932408"/>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11930440"/>
        <c:crosses val="autoZero"/>
        <c:auto val="1"/>
        <c:lblAlgn val="ctr"/>
        <c:lblOffset val="100"/>
        <c:noMultiLvlLbl val="0"/>
      </c:catAx>
      <c:valAx>
        <c:axId val="411930440"/>
        <c:scaling>
          <c:orientation val="minMax"/>
        </c:scaling>
        <c:delete val="0"/>
        <c:axPos val="l"/>
        <c:majorGridlines>
          <c:spPr>
            <a:ln w="9525" cap="flat" cmpd="sng" algn="ctr">
              <a:solidFill>
                <a:schemeClr val="tx1">
                  <a:lumMod val="15000"/>
                  <a:lumOff val="85000"/>
                </a:schemeClr>
              </a:solidFill>
              <a:round/>
            </a:ln>
            <a:effectLst/>
          </c:spPr>
        </c:majorGridlines>
        <c:title>
          <c:tx>
            <c:strRef>
              <c:f>Pareto!$D$30</c:f>
              <c:strCache>
                <c:ptCount val="1"/>
                <c:pt idx="0">
                  <c:v>Porcentaje</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11932408"/>
        <c:crosses val="autoZero"/>
        <c:crossBetween val="between"/>
      </c:valAx>
      <c:valAx>
        <c:axId val="411929784"/>
        <c:scaling>
          <c:orientation val="minMax"/>
          <c:max val="1"/>
        </c:scaling>
        <c:delete val="0"/>
        <c:axPos val="r"/>
        <c:title>
          <c:tx>
            <c:strRef>
              <c:f>Pareto!$E$30</c:f>
              <c:strCache>
                <c:ptCount val="1"/>
                <c:pt idx="0">
                  <c:v>Frecuencia acumulada</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11930112"/>
        <c:crosses val="max"/>
        <c:crossBetween val="between"/>
      </c:valAx>
      <c:catAx>
        <c:axId val="411930112"/>
        <c:scaling>
          <c:orientation val="minMax"/>
        </c:scaling>
        <c:delete val="1"/>
        <c:axPos val="b"/>
        <c:numFmt formatCode="General" sourceLinked="1"/>
        <c:majorTickMark val="none"/>
        <c:minorTickMark val="none"/>
        <c:tickLblPos val="nextTo"/>
        <c:crossAx val="41192978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Histograma</a:t>
            </a:r>
            <a:r>
              <a:rPr lang="en-US" baseline="0"/>
              <a:t> y polígono de frecuencias del número de minutos celulares usados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tx>
            <c:v>Histograma de frecuencias</c:v>
          </c:tx>
          <c:spPr>
            <a:solidFill>
              <a:schemeClr val="accent1"/>
            </a:solidFill>
            <a:ln>
              <a:solidFill>
                <a:schemeClr val="accent6">
                  <a:lumMod val="75000"/>
                </a:schemeClr>
              </a:solidFill>
            </a:ln>
            <a:effectLst/>
          </c:spPr>
          <c:invertIfNegative val="0"/>
          <c:cat>
            <c:numRef>
              <c:f>Histograma!$D$27:$D$36</c:f>
              <c:numCache>
                <c:formatCode>General</c:formatCode>
                <c:ptCount val="10"/>
                <c:pt idx="0">
                  <c:v>224</c:v>
                </c:pt>
                <c:pt idx="1">
                  <c:v>232</c:v>
                </c:pt>
                <c:pt idx="2">
                  <c:v>240</c:v>
                </c:pt>
                <c:pt idx="3">
                  <c:v>248</c:v>
                </c:pt>
                <c:pt idx="4">
                  <c:v>256</c:v>
                </c:pt>
                <c:pt idx="5">
                  <c:v>264</c:v>
                </c:pt>
                <c:pt idx="6">
                  <c:v>272</c:v>
                </c:pt>
                <c:pt idx="7">
                  <c:v>280</c:v>
                </c:pt>
                <c:pt idx="8">
                  <c:v>288</c:v>
                </c:pt>
                <c:pt idx="9">
                  <c:v>296</c:v>
                </c:pt>
              </c:numCache>
            </c:numRef>
          </c:cat>
          <c:val>
            <c:numRef>
              <c:f>Histograma!$E$27:$E$36</c:f>
              <c:numCache>
                <c:formatCode>General</c:formatCode>
                <c:ptCount val="10"/>
                <c:pt idx="0">
                  <c:v>5</c:v>
                </c:pt>
                <c:pt idx="1">
                  <c:v>4</c:v>
                </c:pt>
                <c:pt idx="2">
                  <c:v>6</c:v>
                </c:pt>
                <c:pt idx="3">
                  <c:v>12</c:v>
                </c:pt>
                <c:pt idx="4">
                  <c:v>21</c:v>
                </c:pt>
                <c:pt idx="5">
                  <c:v>25</c:v>
                </c:pt>
                <c:pt idx="6">
                  <c:v>16</c:v>
                </c:pt>
                <c:pt idx="7">
                  <c:v>7</c:v>
                </c:pt>
                <c:pt idx="8">
                  <c:v>8</c:v>
                </c:pt>
                <c:pt idx="9">
                  <c:v>6</c:v>
                </c:pt>
              </c:numCache>
            </c:numRef>
          </c:val>
          <c:extLst>
            <c:ext xmlns:c16="http://schemas.microsoft.com/office/drawing/2014/chart" uri="{C3380CC4-5D6E-409C-BE32-E72D297353CC}">
              <c16:uniqueId val="{00000000-6A46-4C3B-8008-CD0D2C01DC86}"/>
            </c:ext>
          </c:extLst>
        </c:ser>
        <c:dLbls>
          <c:showLegendKey val="0"/>
          <c:showVal val="0"/>
          <c:showCatName val="0"/>
          <c:showSerName val="0"/>
          <c:showPercent val="0"/>
          <c:showBubbleSize val="0"/>
        </c:dLbls>
        <c:gapWidth val="0"/>
        <c:overlap val="-27"/>
        <c:axId val="329729432"/>
        <c:axId val="329731400"/>
      </c:barChart>
      <c:lineChart>
        <c:grouping val="standard"/>
        <c:varyColors val="0"/>
        <c:ser>
          <c:idx val="1"/>
          <c:order val="1"/>
          <c:tx>
            <c:v>Polígono de frecuencias</c:v>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Histograma!$E$27:$E$36</c:f>
              <c:numCache>
                <c:formatCode>General</c:formatCode>
                <c:ptCount val="10"/>
                <c:pt idx="0">
                  <c:v>5</c:v>
                </c:pt>
                <c:pt idx="1">
                  <c:v>4</c:v>
                </c:pt>
                <c:pt idx="2">
                  <c:v>6</c:v>
                </c:pt>
                <c:pt idx="3">
                  <c:v>12</c:v>
                </c:pt>
                <c:pt idx="4">
                  <c:v>21</c:v>
                </c:pt>
                <c:pt idx="5">
                  <c:v>25</c:v>
                </c:pt>
                <c:pt idx="6">
                  <c:v>16</c:v>
                </c:pt>
                <c:pt idx="7">
                  <c:v>7</c:v>
                </c:pt>
                <c:pt idx="8">
                  <c:v>8</c:v>
                </c:pt>
                <c:pt idx="9">
                  <c:v>6</c:v>
                </c:pt>
              </c:numCache>
            </c:numRef>
          </c:val>
          <c:smooth val="0"/>
          <c:extLst>
            <c:ext xmlns:c16="http://schemas.microsoft.com/office/drawing/2014/chart" uri="{C3380CC4-5D6E-409C-BE32-E72D297353CC}">
              <c16:uniqueId val="{00000001-6A46-4C3B-8008-CD0D2C01DC86}"/>
            </c:ext>
          </c:extLst>
        </c:ser>
        <c:dLbls>
          <c:showLegendKey val="0"/>
          <c:showVal val="0"/>
          <c:showCatName val="0"/>
          <c:showSerName val="0"/>
          <c:showPercent val="0"/>
          <c:showBubbleSize val="0"/>
        </c:dLbls>
        <c:marker val="1"/>
        <c:smooth val="0"/>
        <c:axId val="329729432"/>
        <c:axId val="329731400"/>
      </c:lineChart>
      <c:catAx>
        <c:axId val="329729432"/>
        <c:scaling>
          <c:orientation val="minMax"/>
        </c:scaling>
        <c:delete val="0"/>
        <c:axPos val="b"/>
        <c:title>
          <c:tx>
            <c:strRef>
              <c:f>Histograma!$D$26</c:f>
              <c:strCache>
                <c:ptCount val="1"/>
                <c:pt idx="0">
                  <c:v>Marca de clase</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329731400"/>
        <c:crosses val="autoZero"/>
        <c:auto val="1"/>
        <c:lblAlgn val="ctr"/>
        <c:lblOffset val="100"/>
        <c:noMultiLvlLbl val="0"/>
      </c:catAx>
      <c:valAx>
        <c:axId val="329731400"/>
        <c:scaling>
          <c:orientation val="minMax"/>
        </c:scaling>
        <c:delete val="0"/>
        <c:axPos val="l"/>
        <c:majorGridlines>
          <c:spPr>
            <a:ln w="9525" cap="flat" cmpd="sng" algn="ctr">
              <a:solidFill>
                <a:schemeClr val="tx1">
                  <a:lumMod val="15000"/>
                  <a:lumOff val="85000"/>
                </a:schemeClr>
              </a:solidFill>
              <a:round/>
            </a:ln>
            <a:effectLst/>
          </c:spPr>
        </c:majorGridlines>
        <c:title>
          <c:tx>
            <c:strRef>
              <c:f>Histograma!$E$26</c:f>
              <c:strCache>
                <c:ptCount val="1"/>
                <c:pt idx="0">
                  <c:v>Frecuencia</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32972943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scatterChart>
        <c:scatterStyle val="lineMarker"/>
        <c:varyColors val="0"/>
        <c:ser>
          <c:idx val="0"/>
          <c:order val="0"/>
          <c:tx>
            <c:strRef>
              <c:f>Correlación!$D$8</c:f>
              <c:strCache>
                <c:ptCount val="1"/>
                <c:pt idx="0">
                  <c:v>% Indisponibilidad</c:v>
                </c:pt>
              </c:strCache>
            </c:strRef>
          </c:tx>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39230949256342956"/>
                  <c:y val="-0.4407859434237387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trendlineLbl>
          </c:trendline>
          <c:xVal>
            <c:numRef>
              <c:f>Correlación!$C$9:$C$24</c:f>
              <c:numCache>
                <c:formatCode>General</c:formatCode>
                <c:ptCount val="16"/>
                <c:pt idx="0">
                  <c:v>1994</c:v>
                </c:pt>
                <c:pt idx="1">
                  <c:v>1994</c:v>
                </c:pt>
                <c:pt idx="2">
                  <c:v>1995</c:v>
                </c:pt>
                <c:pt idx="3">
                  <c:v>1995</c:v>
                </c:pt>
                <c:pt idx="4">
                  <c:v>1995</c:v>
                </c:pt>
                <c:pt idx="5">
                  <c:v>1996</c:v>
                </c:pt>
                <c:pt idx="6">
                  <c:v>1996</c:v>
                </c:pt>
                <c:pt idx="7">
                  <c:v>1996</c:v>
                </c:pt>
                <c:pt idx="8">
                  <c:v>1997</c:v>
                </c:pt>
                <c:pt idx="9">
                  <c:v>1997</c:v>
                </c:pt>
                <c:pt idx="10">
                  <c:v>1998</c:v>
                </c:pt>
                <c:pt idx="11">
                  <c:v>1998</c:v>
                </c:pt>
                <c:pt idx="12">
                  <c:v>1999</c:v>
                </c:pt>
                <c:pt idx="13">
                  <c:v>1999</c:v>
                </c:pt>
                <c:pt idx="14">
                  <c:v>2000</c:v>
                </c:pt>
                <c:pt idx="15">
                  <c:v>2000</c:v>
                </c:pt>
              </c:numCache>
            </c:numRef>
          </c:xVal>
          <c:yVal>
            <c:numRef>
              <c:f>Correlación!$D$9:$D$24</c:f>
              <c:numCache>
                <c:formatCode>General</c:formatCode>
                <c:ptCount val="16"/>
                <c:pt idx="0">
                  <c:v>29</c:v>
                </c:pt>
                <c:pt idx="1">
                  <c:v>39</c:v>
                </c:pt>
                <c:pt idx="2">
                  <c:v>24</c:v>
                </c:pt>
                <c:pt idx="3">
                  <c:v>32</c:v>
                </c:pt>
                <c:pt idx="4">
                  <c:v>43</c:v>
                </c:pt>
                <c:pt idx="5">
                  <c:v>20</c:v>
                </c:pt>
                <c:pt idx="6">
                  <c:v>41</c:v>
                </c:pt>
                <c:pt idx="7">
                  <c:v>30</c:v>
                </c:pt>
                <c:pt idx="8">
                  <c:v>20</c:v>
                </c:pt>
                <c:pt idx="9">
                  <c:v>25</c:v>
                </c:pt>
                <c:pt idx="10">
                  <c:v>12</c:v>
                </c:pt>
                <c:pt idx="11">
                  <c:v>19</c:v>
                </c:pt>
                <c:pt idx="12">
                  <c:v>10</c:v>
                </c:pt>
                <c:pt idx="13">
                  <c:v>30</c:v>
                </c:pt>
                <c:pt idx="14">
                  <c:v>9</c:v>
                </c:pt>
                <c:pt idx="15">
                  <c:v>14</c:v>
                </c:pt>
              </c:numCache>
            </c:numRef>
          </c:yVal>
          <c:smooth val="0"/>
          <c:extLst>
            <c:ext xmlns:c16="http://schemas.microsoft.com/office/drawing/2014/chart" uri="{C3380CC4-5D6E-409C-BE32-E72D297353CC}">
              <c16:uniqueId val="{00000000-F42A-4CDB-B752-F330C1AB3DBC}"/>
            </c:ext>
          </c:extLst>
        </c:ser>
        <c:dLbls>
          <c:showLegendKey val="0"/>
          <c:showVal val="0"/>
          <c:showCatName val="0"/>
          <c:showSerName val="0"/>
          <c:showPercent val="0"/>
          <c:showBubbleSize val="0"/>
        </c:dLbls>
        <c:axId val="395668512"/>
        <c:axId val="395668840"/>
      </c:scatterChart>
      <c:valAx>
        <c:axId val="395668512"/>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395668840"/>
        <c:crosses val="autoZero"/>
        <c:crossBetween val="midCat"/>
      </c:valAx>
      <c:valAx>
        <c:axId val="395668840"/>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395668512"/>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41275</xdr:colOff>
      <xdr:row>41</xdr:row>
      <xdr:rowOff>19050</xdr:rowOff>
    </xdr:from>
    <xdr:to>
      <xdr:col>5</xdr:col>
      <xdr:colOff>447675</xdr:colOff>
      <xdr:row>56</xdr:row>
      <xdr:rowOff>0</xdr:rowOff>
    </xdr:to>
    <xdr:graphicFrame macro="">
      <xdr:nvGraphicFramePr>
        <xdr:cNvPr id="5" name="Gráfico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1206500</xdr:colOff>
      <xdr:row>43</xdr:row>
      <xdr:rowOff>12700</xdr:rowOff>
    </xdr:from>
    <xdr:to>
      <xdr:col>2</xdr:col>
      <xdr:colOff>1212850</xdr:colOff>
      <xdr:row>50</xdr:row>
      <xdr:rowOff>63500</xdr:rowOff>
    </xdr:to>
    <xdr:cxnSp macro="">
      <xdr:nvCxnSpPr>
        <xdr:cNvPr id="7" name="Conector recto 6">
          <a:extLst>
            <a:ext uri="{FF2B5EF4-FFF2-40B4-BE49-F238E27FC236}">
              <a16:creationId xmlns:a16="http://schemas.microsoft.com/office/drawing/2014/main" id="{00000000-0008-0000-0000-000007000000}"/>
            </a:ext>
          </a:extLst>
        </xdr:cNvPr>
        <xdr:cNvCxnSpPr/>
      </xdr:nvCxnSpPr>
      <xdr:spPr>
        <a:xfrm flipH="1">
          <a:off x="2730500" y="7931150"/>
          <a:ext cx="6350" cy="1339850"/>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3</xdr:col>
      <xdr:colOff>219075</xdr:colOff>
      <xdr:row>21</xdr:row>
      <xdr:rowOff>6350</xdr:rowOff>
    </xdr:from>
    <xdr:ext cx="231282" cy="194669"/>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2505075" y="3689350"/>
              <a:ext cx="231282" cy="1946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ad>
                      <m:radPr>
                        <m:degHide m:val="on"/>
                        <m:ctrlPr>
                          <a:rPr lang="en-US" sz="1100" i="1">
                            <a:latin typeface="Cambria Math" panose="02040503050406030204" pitchFamily="18" charset="0"/>
                          </a:rPr>
                        </m:ctrlPr>
                      </m:radPr>
                      <m:deg/>
                      <m:e>
                        <m:r>
                          <a:rPr lang="es-ES" sz="1100" b="0" i="1">
                            <a:latin typeface="Cambria Math" panose="02040503050406030204" pitchFamily="18" charset="0"/>
                          </a:rPr>
                          <m:t>𝑁</m:t>
                        </m:r>
                      </m:e>
                    </m:rad>
                  </m:oMath>
                </m:oMathPara>
              </a14:m>
              <a:endParaRPr lang="en-US" sz="1100"/>
            </a:p>
          </xdr:txBody>
        </xdr:sp>
      </mc:Choice>
      <mc:Fallback xmlns="">
        <xdr:sp macro="" textlink="">
          <xdr:nvSpPr>
            <xdr:cNvPr id="2" name="CuadroTexto 1"/>
            <xdr:cNvSpPr txBox="1"/>
          </xdr:nvSpPr>
          <xdr:spPr>
            <a:xfrm>
              <a:off x="2505075" y="3689350"/>
              <a:ext cx="231282" cy="1946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latin typeface="Cambria Math" panose="02040503050406030204" pitchFamily="18" charset="0"/>
                </a:rPr>
                <a:t>√</a:t>
              </a:r>
              <a:r>
                <a:rPr lang="es-ES" sz="1100" b="0" i="0">
                  <a:latin typeface="Cambria Math" panose="02040503050406030204" pitchFamily="18" charset="0"/>
                </a:rPr>
                <a:t>𝑁</a:t>
              </a:r>
              <a:endParaRPr lang="en-US" sz="1100"/>
            </a:p>
          </xdr:txBody>
        </xdr:sp>
      </mc:Fallback>
    </mc:AlternateContent>
    <xdr:clientData/>
  </xdr:oneCellAnchor>
  <xdr:twoCellAnchor>
    <xdr:from>
      <xdr:col>1</xdr:col>
      <xdr:colOff>3174</xdr:colOff>
      <xdr:row>38</xdr:row>
      <xdr:rowOff>19050</xdr:rowOff>
    </xdr:from>
    <xdr:to>
      <xdr:col>9</xdr:col>
      <xdr:colOff>69849</xdr:colOff>
      <xdr:row>53</xdr:row>
      <xdr:rowOff>0</xdr:rowOff>
    </xdr:to>
    <xdr:graphicFrame macro="">
      <xdr:nvGraphicFramePr>
        <xdr:cNvPr id="5" name="Gráfico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424962</xdr:colOff>
      <xdr:row>1</xdr:row>
      <xdr:rowOff>12701</xdr:rowOff>
    </xdr:from>
    <xdr:to>
      <xdr:col>6</xdr:col>
      <xdr:colOff>382364</xdr:colOff>
      <xdr:row>6</xdr:row>
      <xdr:rowOff>44451</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b="73691"/>
        <a:stretch/>
      </xdr:blipFill>
      <xdr:spPr>
        <a:xfrm>
          <a:off x="424962" y="196851"/>
          <a:ext cx="5291402" cy="952500"/>
        </a:xfrm>
        <a:prstGeom prst="rect">
          <a:avLst/>
        </a:prstGeom>
      </xdr:spPr>
    </xdr:pic>
    <xdr:clientData/>
  </xdr:twoCellAnchor>
  <xdr:twoCellAnchor>
    <xdr:from>
      <xdr:col>4</xdr:col>
      <xdr:colOff>758825</xdr:colOff>
      <xdr:row>7</xdr:row>
      <xdr:rowOff>177800</xdr:rowOff>
    </xdr:from>
    <xdr:to>
      <xdr:col>10</xdr:col>
      <xdr:colOff>758825</xdr:colOff>
      <xdr:row>22</xdr:row>
      <xdr:rowOff>158750</xdr:rowOff>
    </xdr:to>
    <xdr:graphicFrame macro="">
      <xdr:nvGraphicFramePr>
        <xdr:cNvPr id="3" name="Gráfico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40"/>
  <sheetViews>
    <sheetView topLeftCell="A39" workbookViewId="0">
      <selection activeCell="B58" sqref="B58"/>
    </sheetView>
  </sheetViews>
  <sheetFormatPr baseColWidth="10" defaultRowHeight="14.5" x14ac:dyDescent="0.35"/>
  <cols>
    <col min="3" max="3" width="17.54296875" customWidth="1"/>
    <col min="5" max="5" width="20.26953125" customWidth="1"/>
  </cols>
  <sheetData>
    <row r="2" spans="2:4" x14ac:dyDescent="0.35">
      <c r="B2" t="s">
        <v>10</v>
      </c>
    </row>
    <row r="4" spans="2:4" x14ac:dyDescent="0.35">
      <c r="B4" s="14" t="s">
        <v>0</v>
      </c>
      <c r="C4" s="14"/>
    </row>
    <row r="5" spans="2:4" x14ac:dyDescent="0.35">
      <c r="B5" s="1" t="s">
        <v>1</v>
      </c>
      <c r="C5" s="1" t="s">
        <v>9</v>
      </c>
    </row>
    <row r="6" spans="2:4" x14ac:dyDescent="0.35">
      <c r="B6" s="2" t="s">
        <v>2</v>
      </c>
      <c r="C6" s="3">
        <v>72858</v>
      </c>
    </row>
    <row r="7" spans="2:4" x14ac:dyDescent="0.35">
      <c r="B7" s="2" t="s">
        <v>5</v>
      </c>
      <c r="C7" s="3">
        <v>34716</v>
      </c>
    </row>
    <row r="8" spans="2:4" x14ac:dyDescent="0.35">
      <c r="B8" s="2" t="s">
        <v>6</v>
      </c>
      <c r="C8" s="3">
        <v>22085</v>
      </c>
    </row>
    <row r="9" spans="2:4" x14ac:dyDescent="0.35">
      <c r="B9" s="2" t="s">
        <v>3</v>
      </c>
      <c r="C9" s="3">
        <v>17131</v>
      </c>
    </row>
    <row r="10" spans="2:4" x14ac:dyDescent="0.35">
      <c r="B10" s="2" t="s">
        <v>4</v>
      </c>
      <c r="C10" s="3">
        <v>8370</v>
      </c>
    </row>
    <row r="11" spans="2:4" x14ac:dyDescent="0.35">
      <c r="B11" s="2" t="s">
        <v>8</v>
      </c>
      <c r="C11" s="3">
        <v>4511</v>
      </c>
    </row>
    <row r="12" spans="2:4" x14ac:dyDescent="0.35">
      <c r="B12" s="2" t="s">
        <v>7</v>
      </c>
      <c r="C12" s="3">
        <v>980</v>
      </c>
    </row>
    <row r="14" spans="2:4" x14ac:dyDescent="0.35">
      <c r="B14" t="s">
        <v>11</v>
      </c>
    </row>
    <row r="16" spans="2:4" x14ac:dyDescent="0.35">
      <c r="B16" s="14" t="s">
        <v>0</v>
      </c>
      <c r="C16" s="14"/>
      <c r="D16" s="14"/>
    </row>
    <row r="17" spans="2:5" x14ac:dyDescent="0.35">
      <c r="B17" s="1" t="s">
        <v>1</v>
      </c>
      <c r="C17" s="1" t="s">
        <v>9</v>
      </c>
      <c r="D17" s="1" t="s">
        <v>12</v>
      </c>
    </row>
    <row r="18" spans="2:5" x14ac:dyDescent="0.35">
      <c r="B18" s="2" t="s">
        <v>2</v>
      </c>
      <c r="C18" s="3">
        <v>72858</v>
      </c>
      <c r="D18" s="5">
        <f t="shared" ref="D18:D24" si="0">(C18*100%)/$C$25</f>
        <v>0.45351725168221796</v>
      </c>
    </row>
    <row r="19" spans="2:5" x14ac:dyDescent="0.35">
      <c r="B19" s="2" t="s">
        <v>5</v>
      </c>
      <c r="C19" s="3">
        <v>34716</v>
      </c>
      <c r="D19" s="5">
        <f t="shared" si="0"/>
        <v>0.21609576037497433</v>
      </c>
    </row>
    <row r="20" spans="2:5" x14ac:dyDescent="0.35">
      <c r="B20" s="2" t="s">
        <v>7</v>
      </c>
      <c r="C20" s="3">
        <v>980</v>
      </c>
      <c r="D20" s="5">
        <f t="shared" si="0"/>
        <v>6.1001798930601118E-3</v>
      </c>
    </row>
    <row r="21" spans="2:5" x14ac:dyDescent="0.35">
      <c r="B21" s="2" t="s">
        <v>6</v>
      </c>
      <c r="C21" s="3">
        <v>22085</v>
      </c>
      <c r="D21" s="5">
        <f t="shared" si="0"/>
        <v>0.13747191116146179</v>
      </c>
    </row>
    <row r="22" spans="2:5" x14ac:dyDescent="0.35">
      <c r="B22" s="2" t="s">
        <v>3</v>
      </c>
      <c r="C22" s="3">
        <v>17131</v>
      </c>
      <c r="D22" s="5">
        <f t="shared" si="0"/>
        <v>0.10663487933470692</v>
      </c>
    </row>
    <row r="23" spans="2:5" x14ac:dyDescent="0.35">
      <c r="B23" s="2" t="s">
        <v>4</v>
      </c>
      <c r="C23" s="3">
        <v>8370</v>
      </c>
      <c r="D23" s="5">
        <f t="shared" si="0"/>
        <v>5.2100516025421567E-2</v>
      </c>
    </row>
    <row r="24" spans="2:5" x14ac:dyDescent="0.35">
      <c r="B24" s="2" t="s">
        <v>8</v>
      </c>
      <c r="C24" s="3">
        <v>4511</v>
      </c>
      <c r="D24" s="5">
        <f t="shared" si="0"/>
        <v>2.8079501528157309E-2</v>
      </c>
    </row>
    <row r="25" spans="2:5" x14ac:dyDescent="0.35">
      <c r="C25" s="4">
        <f>SUM(C18:C24)</f>
        <v>160651</v>
      </c>
    </row>
    <row r="27" spans="2:5" x14ac:dyDescent="0.35">
      <c r="B27" t="s">
        <v>13</v>
      </c>
    </row>
    <row r="29" spans="2:5" x14ac:dyDescent="0.35">
      <c r="B29" s="14" t="s">
        <v>0</v>
      </c>
      <c r="C29" s="14"/>
      <c r="D29" s="14"/>
    </row>
    <row r="30" spans="2:5" x14ac:dyDescent="0.35">
      <c r="B30" s="1" t="s">
        <v>1</v>
      </c>
      <c r="C30" s="1" t="s">
        <v>9</v>
      </c>
      <c r="D30" s="1" t="s">
        <v>12</v>
      </c>
      <c r="E30" s="1" t="s">
        <v>14</v>
      </c>
    </row>
    <row r="31" spans="2:5" x14ac:dyDescent="0.35">
      <c r="B31" s="2" t="s">
        <v>2</v>
      </c>
      <c r="C31" s="3">
        <v>72858</v>
      </c>
      <c r="D31" s="5">
        <f t="shared" ref="D31:D37" si="1">(C31*100%)/$C$25</f>
        <v>0.45351725168221796</v>
      </c>
      <c r="E31" s="6">
        <f>D31</f>
        <v>0.45351725168221796</v>
      </c>
    </row>
    <row r="32" spans="2:5" x14ac:dyDescent="0.35">
      <c r="B32" s="2" t="s">
        <v>5</v>
      </c>
      <c r="C32" s="3">
        <v>34716</v>
      </c>
      <c r="D32" s="5">
        <f t="shared" si="1"/>
        <v>0.21609576037497433</v>
      </c>
      <c r="E32" s="6">
        <f>E31+D32</f>
        <v>0.66961301205719226</v>
      </c>
    </row>
    <row r="33" spans="2:5" x14ac:dyDescent="0.35">
      <c r="B33" s="2" t="s">
        <v>6</v>
      </c>
      <c r="C33" s="3">
        <v>22085</v>
      </c>
      <c r="D33" s="5">
        <f t="shared" si="1"/>
        <v>0.13747191116146179</v>
      </c>
      <c r="E33" s="6">
        <f t="shared" ref="E33:E37" si="2">E32+D33</f>
        <v>0.8070849232186541</v>
      </c>
    </row>
    <row r="34" spans="2:5" x14ac:dyDescent="0.35">
      <c r="B34" s="2" t="s">
        <v>3</v>
      </c>
      <c r="C34" s="3">
        <v>17131</v>
      </c>
      <c r="D34" s="5">
        <f t="shared" si="1"/>
        <v>0.10663487933470692</v>
      </c>
      <c r="E34" s="6">
        <f t="shared" si="2"/>
        <v>0.91371980255336105</v>
      </c>
    </row>
    <row r="35" spans="2:5" x14ac:dyDescent="0.35">
      <c r="B35" s="2" t="s">
        <v>4</v>
      </c>
      <c r="C35" s="3">
        <v>8370</v>
      </c>
      <c r="D35" s="5">
        <f t="shared" si="1"/>
        <v>5.2100516025421567E-2</v>
      </c>
      <c r="E35" s="6">
        <f t="shared" si="2"/>
        <v>0.96582031857878259</v>
      </c>
    </row>
    <row r="36" spans="2:5" x14ac:dyDescent="0.35">
      <c r="B36" s="2" t="s">
        <v>8</v>
      </c>
      <c r="C36" s="3">
        <v>4511</v>
      </c>
      <c r="D36" s="5">
        <f t="shared" si="1"/>
        <v>2.8079501528157309E-2</v>
      </c>
      <c r="E36" s="6">
        <f>E35+D36</f>
        <v>0.99389982010693989</v>
      </c>
    </row>
    <row r="37" spans="2:5" x14ac:dyDescent="0.35">
      <c r="B37" s="2" t="s">
        <v>7</v>
      </c>
      <c r="C37" s="3">
        <v>980</v>
      </c>
      <c r="D37" s="5">
        <f t="shared" si="1"/>
        <v>6.1001798930601118E-3</v>
      </c>
      <c r="E37" s="6">
        <f t="shared" si="2"/>
        <v>1</v>
      </c>
    </row>
    <row r="38" spans="2:5" x14ac:dyDescent="0.35">
      <c r="C38" s="4">
        <f>SUM(C31:C37)</f>
        <v>160651</v>
      </c>
    </row>
    <row r="40" spans="2:5" x14ac:dyDescent="0.35">
      <c r="B40" t="s">
        <v>15</v>
      </c>
    </row>
  </sheetData>
  <sortState xmlns:xlrd2="http://schemas.microsoft.com/office/spreadsheetml/2017/richdata2" ref="B31:E38">
    <sortCondition descending="1" ref="D31"/>
  </sortState>
  <mergeCells count="3">
    <mergeCell ref="B4:C4"/>
    <mergeCell ref="B16:D16"/>
    <mergeCell ref="B29:D29"/>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P37"/>
  <sheetViews>
    <sheetView tabSelected="1" workbookViewId="0">
      <selection activeCell="K48" sqref="K48"/>
    </sheetView>
  </sheetViews>
  <sheetFormatPr baseColWidth="10" defaultRowHeight="14.5" x14ac:dyDescent="0.35"/>
  <cols>
    <col min="3" max="3" width="12.08984375" customWidth="1"/>
    <col min="4" max="4" width="14" customWidth="1"/>
    <col min="8" max="8" width="10.90625" customWidth="1"/>
  </cols>
  <sheetData>
    <row r="2" spans="2:16" ht="14.5" customHeight="1" x14ac:dyDescent="0.35">
      <c r="B2" s="15" t="s">
        <v>16</v>
      </c>
      <c r="C2" s="15"/>
      <c r="D2" s="15"/>
      <c r="E2" s="15"/>
      <c r="F2" s="15"/>
      <c r="G2" s="15"/>
      <c r="H2" s="15"/>
      <c r="I2" s="15"/>
      <c r="J2" s="15"/>
      <c r="K2" s="15"/>
      <c r="L2" s="15"/>
    </row>
    <row r="3" spans="2:16" x14ac:dyDescent="0.35">
      <c r="B3" s="15"/>
      <c r="C3" s="15"/>
      <c r="D3" s="15"/>
      <c r="E3" s="15"/>
      <c r="F3" s="15"/>
      <c r="G3" s="15"/>
      <c r="H3" s="15"/>
      <c r="I3" s="15"/>
      <c r="J3" s="15"/>
      <c r="K3" s="15"/>
      <c r="L3" s="15"/>
    </row>
    <row r="4" spans="2:16" x14ac:dyDescent="0.35">
      <c r="B4" s="15"/>
      <c r="C4" s="15"/>
      <c r="D4" s="15"/>
      <c r="E4" s="15"/>
      <c r="F4" s="15"/>
      <c r="G4" s="15"/>
      <c r="H4" s="15"/>
      <c r="I4" s="15"/>
      <c r="J4" s="15"/>
      <c r="K4" s="15"/>
      <c r="L4" s="15"/>
    </row>
    <row r="5" spans="2:16" x14ac:dyDescent="0.35">
      <c r="B5" s="15"/>
      <c r="C5" s="15"/>
      <c r="D5" s="15"/>
      <c r="E5" s="15"/>
      <c r="F5" s="15"/>
      <c r="G5" s="15"/>
      <c r="H5" s="15"/>
      <c r="I5" s="15"/>
      <c r="J5" s="15"/>
      <c r="K5" s="15"/>
      <c r="L5" s="15"/>
    </row>
    <row r="7" spans="2:16" x14ac:dyDescent="0.35">
      <c r="B7" s="7">
        <v>271</v>
      </c>
      <c r="C7">
        <v>236</v>
      </c>
      <c r="D7">
        <v>294</v>
      </c>
      <c r="E7">
        <v>252</v>
      </c>
      <c r="F7">
        <v>254</v>
      </c>
      <c r="G7">
        <v>263</v>
      </c>
      <c r="H7">
        <v>266</v>
      </c>
      <c r="I7">
        <v>220</v>
      </c>
      <c r="J7">
        <v>262</v>
      </c>
      <c r="K7">
        <v>278</v>
      </c>
      <c r="L7">
        <v>288</v>
      </c>
      <c r="P7">
        <v>288</v>
      </c>
    </row>
    <row r="8" spans="2:16" x14ac:dyDescent="0.35">
      <c r="B8" s="7">
        <v>262</v>
      </c>
      <c r="C8">
        <v>237</v>
      </c>
      <c r="D8">
        <v>247</v>
      </c>
      <c r="E8">
        <v>282</v>
      </c>
      <c r="F8">
        <v>224</v>
      </c>
      <c r="G8">
        <v>263</v>
      </c>
      <c r="H8">
        <v>267</v>
      </c>
      <c r="I8">
        <v>254</v>
      </c>
      <c r="J8">
        <v>271</v>
      </c>
      <c r="K8">
        <v>278</v>
      </c>
      <c r="L8">
        <v>263</v>
      </c>
    </row>
    <row r="9" spans="2:16" x14ac:dyDescent="0.35">
      <c r="B9" s="7">
        <v>262</v>
      </c>
      <c r="C9">
        <v>288</v>
      </c>
      <c r="D9">
        <v>247</v>
      </c>
      <c r="E9">
        <v>252</v>
      </c>
      <c r="F9">
        <v>264</v>
      </c>
      <c r="G9">
        <v>263</v>
      </c>
      <c r="H9">
        <v>247</v>
      </c>
      <c r="I9">
        <v>225</v>
      </c>
      <c r="J9">
        <v>281</v>
      </c>
      <c r="K9">
        <v>279</v>
      </c>
      <c r="L9">
        <v>238</v>
      </c>
    </row>
    <row r="10" spans="2:16" x14ac:dyDescent="0.35">
      <c r="B10" s="7">
        <v>252</v>
      </c>
      <c r="C10">
        <v>242</v>
      </c>
      <c r="D10">
        <v>248</v>
      </c>
      <c r="E10">
        <v>263</v>
      </c>
      <c r="F10">
        <v>255</v>
      </c>
      <c r="G10">
        <v>294</v>
      </c>
      <c r="H10">
        <v>268</v>
      </c>
      <c r="I10">
        <v>255</v>
      </c>
      <c r="J10">
        <v>272</v>
      </c>
      <c r="K10">
        <v>271</v>
      </c>
      <c r="L10">
        <v>291</v>
      </c>
    </row>
    <row r="11" spans="2:16" x14ac:dyDescent="0.35">
      <c r="B11" s="7">
        <v>263</v>
      </c>
      <c r="C11">
        <v>242</v>
      </c>
      <c r="D11">
        <v>288</v>
      </c>
      <c r="E11">
        <v>252</v>
      </c>
      <c r="F11">
        <v>226</v>
      </c>
      <c r="G11">
        <v>263</v>
      </c>
      <c r="H11">
        <v>269</v>
      </c>
      <c r="I11">
        <v>227</v>
      </c>
      <c r="J11">
        <v>273</v>
      </c>
      <c r="K11">
        <v>281</v>
      </c>
      <c r="L11">
        <v>267</v>
      </c>
    </row>
    <row r="12" spans="2:16" x14ac:dyDescent="0.35">
      <c r="B12" s="7">
        <v>263</v>
      </c>
      <c r="C12">
        <v>244</v>
      </c>
      <c r="D12">
        <v>249</v>
      </c>
      <c r="E12">
        <v>252</v>
      </c>
      <c r="F12">
        <v>256</v>
      </c>
      <c r="G12">
        <v>263</v>
      </c>
      <c r="H12">
        <v>252</v>
      </c>
      <c r="I12">
        <v>261</v>
      </c>
      <c r="J12">
        <v>245</v>
      </c>
      <c r="K12">
        <v>252</v>
      </c>
      <c r="L12">
        <v>294</v>
      </c>
    </row>
    <row r="13" spans="2:16" x14ac:dyDescent="0.35">
      <c r="B13" s="7">
        <v>288</v>
      </c>
      <c r="C13">
        <v>245</v>
      </c>
      <c r="D13">
        <v>251</v>
      </c>
      <c r="E13">
        <v>269</v>
      </c>
      <c r="F13">
        <v>256</v>
      </c>
      <c r="G13">
        <v>264</v>
      </c>
      <c r="H13">
        <v>252</v>
      </c>
      <c r="I13">
        <v>232</v>
      </c>
      <c r="J13">
        <v>275</v>
      </c>
      <c r="K13">
        <v>284</v>
      </c>
      <c r="L13">
        <v>252</v>
      </c>
    </row>
    <row r="14" spans="2:16" x14ac:dyDescent="0.35">
      <c r="B14" s="7">
        <v>263</v>
      </c>
      <c r="C14">
        <v>274</v>
      </c>
      <c r="D14">
        <v>252</v>
      </c>
      <c r="E14">
        <v>252</v>
      </c>
      <c r="F14">
        <v>256</v>
      </c>
      <c r="G14">
        <v>254</v>
      </c>
      <c r="H14">
        <v>269</v>
      </c>
      <c r="I14">
        <v>234</v>
      </c>
      <c r="J14">
        <v>285</v>
      </c>
      <c r="K14">
        <v>275</v>
      </c>
      <c r="L14">
        <v>263</v>
      </c>
    </row>
    <row r="15" spans="2:16" x14ac:dyDescent="0.35">
      <c r="B15" s="7">
        <v>246</v>
      </c>
      <c r="C15">
        <v>263</v>
      </c>
      <c r="D15">
        <v>294</v>
      </c>
      <c r="E15">
        <v>252</v>
      </c>
      <c r="F15">
        <v>231</v>
      </c>
      <c r="G15">
        <v>265</v>
      </c>
      <c r="H15">
        <v>269</v>
      </c>
      <c r="I15">
        <v>235</v>
      </c>
      <c r="J15">
        <v>275</v>
      </c>
      <c r="K15">
        <v>288</v>
      </c>
      <c r="L15">
        <v>294</v>
      </c>
    </row>
    <row r="16" spans="2:16" x14ac:dyDescent="0.35">
      <c r="B16" s="7">
        <v>263</v>
      </c>
      <c r="C16">
        <v>247</v>
      </c>
      <c r="D16">
        <v>252</v>
      </c>
      <c r="E16">
        <v>269</v>
      </c>
      <c r="F16">
        <v>261</v>
      </c>
      <c r="G16">
        <v>266</v>
      </c>
      <c r="H16">
        <v>269</v>
      </c>
      <c r="I16">
        <v>236</v>
      </c>
      <c r="J16">
        <v>276</v>
      </c>
      <c r="K16">
        <v>248</v>
      </c>
      <c r="L16">
        <v>298</v>
      </c>
    </row>
    <row r="18" spans="1:8" x14ac:dyDescent="0.35">
      <c r="B18" t="s">
        <v>17</v>
      </c>
      <c r="C18">
        <f>MIN(B7:L16)</f>
        <v>220</v>
      </c>
    </row>
    <row r="19" spans="1:8" x14ac:dyDescent="0.35">
      <c r="B19" t="s">
        <v>18</v>
      </c>
      <c r="C19">
        <f>MAX(B7:L16)</f>
        <v>298</v>
      </c>
    </row>
    <row r="20" spans="1:8" x14ac:dyDescent="0.35">
      <c r="B20" t="s">
        <v>21</v>
      </c>
      <c r="C20">
        <f>C19-C18</f>
        <v>78</v>
      </c>
    </row>
    <row r="21" spans="1:8" x14ac:dyDescent="0.35">
      <c r="B21" t="s">
        <v>19</v>
      </c>
      <c r="C21">
        <f>COUNT(B7:L16)</f>
        <v>110</v>
      </c>
    </row>
    <row r="22" spans="1:8" x14ac:dyDescent="0.35">
      <c r="B22" t="s">
        <v>20</v>
      </c>
      <c r="E22">
        <f>SQRT(C21)</f>
        <v>10.488088481701515</v>
      </c>
      <c r="F22" s="9">
        <v>10</v>
      </c>
    </row>
    <row r="23" spans="1:8" x14ac:dyDescent="0.35">
      <c r="B23" t="s">
        <v>22</v>
      </c>
      <c r="D23">
        <f>C20/F22</f>
        <v>7.8</v>
      </c>
      <c r="E23" s="9">
        <v>8</v>
      </c>
      <c r="G23" t="s">
        <v>23</v>
      </c>
    </row>
    <row r="24" spans="1:8" x14ac:dyDescent="0.35">
      <c r="B24" t="s">
        <v>24</v>
      </c>
      <c r="C24">
        <v>1</v>
      </c>
    </row>
    <row r="26" spans="1:8" ht="44.5" customHeight="1" x14ac:dyDescent="0.35">
      <c r="B26" s="16" t="s">
        <v>25</v>
      </c>
      <c r="C26" s="16"/>
      <c r="D26" s="10" t="s">
        <v>26</v>
      </c>
      <c r="E26" s="10" t="s">
        <v>27</v>
      </c>
      <c r="F26" s="10" t="s">
        <v>28</v>
      </c>
      <c r="G26" s="10" t="s">
        <v>14</v>
      </c>
      <c r="H26" s="10" t="s">
        <v>29</v>
      </c>
    </row>
    <row r="27" spans="1:8" x14ac:dyDescent="0.35">
      <c r="A27">
        <v>1</v>
      </c>
      <c r="B27" s="8">
        <f>C18</f>
        <v>220</v>
      </c>
      <c r="C27" s="9">
        <f>B27+$E$23</f>
        <v>228</v>
      </c>
      <c r="D27" s="8">
        <f>AVERAGE(B27:C27)</f>
        <v>224</v>
      </c>
      <c r="E27" s="8">
        <v>5</v>
      </c>
      <c r="F27" s="11">
        <f>(E27*100%)/$E$37</f>
        <v>4.5454545454545456E-2</v>
      </c>
      <c r="G27" s="8">
        <f>E27</f>
        <v>5</v>
      </c>
      <c r="H27" s="12">
        <f>F27</f>
        <v>4.5454545454545456E-2</v>
      </c>
    </row>
    <row r="28" spans="1:8" x14ac:dyDescent="0.35">
      <c r="A28">
        <v>2</v>
      </c>
      <c r="B28" s="9">
        <f>C27</f>
        <v>228</v>
      </c>
      <c r="C28" s="9">
        <f t="shared" ref="C28:C36" si="0">B28+$E$23</f>
        <v>236</v>
      </c>
      <c r="D28" s="8">
        <f t="shared" ref="D28:D36" si="1">AVERAGE(B28:C28)</f>
        <v>232</v>
      </c>
      <c r="E28" s="8">
        <v>4</v>
      </c>
      <c r="F28" s="11">
        <f t="shared" ref="F28:F36" si="2">(E28*100%)/$E$37</f>
        <v>3.6363636363636362E-2</v>
      </c>
      <c r="G28" s="8">
        <f>E28+G27</f>
        <v>9</v>
      </c>
      <c r="H28" s="12">
        <f>F28+H27</f>
        <v>8.1818181818181818E-2</v>
      </c>
    </row>
    <row r="29" spans="1:8" x14ac:dyDescent="0.35">
      <c r="A29">
        <v>3</v>
      </c>
      <c r="B29" s="9">
        <f t="shared" ref="B29:B36" si="3">C28</f>
        <v>236</v>
      </c>
      <c r="C29" s="9">
        <f t="shared" si="0"/>
        <v>244</v>
      </c>
      <c r="D29" s="8">
        <f t="shared" si="1"/>
        <v>240</v>
      </c>
      <c r="E29" s="8">
        <v>6</v>
      </c>
      <c r="F29" s="11">
        <f t="shared" si="2"/>
        <v>5.4545454545454543E-2</v>
      </c>
      <c r="G29" s="8">
        <f t="shared" ref="G29:G36" si="4">E29+G28</f>
        <v>15</v>
      </c>
      <c r="H29" s="12">
        <f t="shared" ref="H29:H36" si="5">F29+H28</f>
        <v>0.13636363636363635</v>
      </c>
    </row>
    <row r="30" spans="1:8" x14ac:dyDescent="0.35">
      <c r="A30">
        <v>4</v>
      </c>
      <c r="B30" s="9">
        <f t="shared" si="3"/>
        <v>244</v>
      </c>
      <c r="C30" s="9">
        <f t="shared" si="0"/>
        <v>252</v>
      </c>
      <c r="D30" s="8">
        <f t="shared" si="1"/>
        <v>248</v>
      </c>
      <c r="E30" s="8">
        <v>12</v>
      </c>
      <c r="F30" s="11">
        <f t="shared" si="2"/>
        <v>0.10909090909090909</v>
      </c>
      <c r="G30" s="8">
        <f t="shared" si="4"/>
        <v>27</v>
      </c>
      <c r="H30" s="12">
        <f t="shared" si="5"/>
        <v>0.24545454545454543</v>
      </c>
    </row>
    <row r="31" spans="1:8" x14ac:dyDescent="0.35">
      <c r="A31">
        <v>5</v>
      </c>
      <c r="B31" s="9">
        <f t="shared" si="3"/>
        <v>252</v>
      </c>
      <c r="C31" s="9">
        <f t="shared" si="0"/>
        <v>260</v>
      </c>
      <c r="D31" s="8">
        <f t="shared" si="1"/>
        <v>256</v>
      </c>
      <c r="E31" s="8">
        <v>21</v>
      </c>
      <c r="F31" s="11">
        <f t="shared" si="2"/>
        <v>0.19090909090909092</v>
      </c>
      <c r="G31" s="8">
        <f t="shared" si="4"/>
        <v>48</v>
      </c>
      <c r="H31" s="12">
        <f t="shared" si="5"/>
        <v>0.43636363636363634</v>
      </c>
    </row>
    <row r="32" spans="1:8" x14ac:dyDescent="0.35">
      <c r="A32">
        <v>6</v>
      </c>
      <c r="B32" s="9">
        <f t="shared" si="3"/>
        <v>260</v>
      </c>
      <c r="C32" s="9">
        <f t="shared" si="0"/>
        <v>268</v>
      </c>
      <c r="D32" s="8">
        <f t="shared" si="1"/>
        <v>264</v>
      </c>
      <c r="E32" s="8">
        <v>25</v>
      </c>
      <c r="F32" s="11">
        <f t="shared" si="2"/>
        <v>0.22727272727272727</v>
      </c>
      <c r="G32" s="8">
        <f t="shared" si="4"/>
        <v>73</v>
      </c>
      <c r="H32" s="12">
        <f t="shared" si="5"/>
        <v>0.66363636363636358</v>
      </c>
    </row>
    <row r="33" spans="1:8" x14ac:dyDescent="0.35">
      <c r="A33">
        <v>7</v>
      </c>
      <c r="B33" s="9">
        <f t="shared" si="3"/>
        <v>268</v>
      </c>
      <c r="C33" s="9">
        <f t="shared" si="0"/>
        <v>276</v>
      </c>
      <c r="D33" s="8">
        <f t="shared" si="1"/>
        <v>272</v>
      </c>
      <c r="E33" s="8">
        <v>16</v>
      </c>
      <c r="F33" s="11">
        <f t="shared" si="2"/>
        <v>0.14545454545454545</v>
      </c>
      <c r="G33" s="8">
        <f t="shared" si="4"/>
        <v>89</v>
      </c>
      <c r="H33" s="12">
        <f t="shared" si="5"/>
        <v>0.80909090909090908</v>
      </c>
    </row>
    <row r="34" spans="1:8" x14ac:dyDescent="0.35">
      <c r="A34">
        <v>8</v>
      </c>
      <c r="B34" s="9">
        <f t="shared" si="3"/>
        <v>276</v>
      </c>
      <c r="C34" s="9">
        <f t="shared" si="0"/>
        <v>284</v>
      </c>
      <c r="D34" s="8">
        <f t="shared" si="1"/>
        <v>280</v>
      </c>
      <c r="E34" s="8">
        <v>7</v>
      </c>
      <c r="F34" s="11">
        <f t="shared" si="2"/>
        <v>6.363636363636363E-2</v>
      </c>
      <c r="G34" s="8">
        <f t="shared" si="4"/>
        <v>96</v>
      </c>
      <c r="H34" s="12">
        <f t="shared" si="5"/>
        <v>0.87272727272727268</v>
      </c>
    </row>
    <row r="35" spans="1:8" x14ac:dyDescent="0.35">
      <c r="A35">
        <v>9</v>
      </c>
      <c r="B35" s="9">
        <f t="shared" si="3"/>
        <v>284</v>
      </c>
      <c r="C35" s="9">
        <f t="shared" si="0"/>
        <v>292</v>
      </c>
      <c r="D35" s="8">
        <f t="shared" si="1"/>
        <v>288</v>
      </c>
      <c r="E35" s="8">
        <v>8</v>
      </c>
      <c r="F35" s="11">
        <f t="shared" si="2"/>
        <v>7.2727272727272724E-2</v>
      </c>
      <c r="G35" s="8">
        <f t="shared" si="4"/>
        <v>104</v>
      </c>
      <c r="H35" s="12">
        <f t="shared" si="5"/>
        <v>0.94545454545454544</v>
      </c>
    </row>
    <row r="36" spans="1:8" x14ac:dyDescent="0.35">
      <c r="A36">
        <v>10</v>
      </c>
      <c r="B36" s="9">
        <f t="shared" si="3"/>
        <v>292</v>
      </c>
      <c r="C36" s="9">
        <f t="shared" si="0"/>
        <v>300</v>
      </c>
      <c r="D36" s="8">
        <f t="shared" si="1"/>
        <v>296</v>
      </c>
      <c r="E36" s="8">
        <v>6</v>
      </c>
      <c r="F36" s="11">
        <f t="shared" si="2"/>
        <v>5.4545454545454543E-2</v>
      </c>
      <c r="G36" s="8">
        <f t="shared" si="4"/>
        <v>110</v>
      </c>
      <c r="H36" s="12">
        <f t="shared" si="5"/>
        <v>1</v>
      </c>
    </row>
    <row r="37" spans="1:8" x14ac:dyDescent="0.35">
      <c r="E37" s="8">
        <f>SUM(E27:E36)</f>
        <v>110</v>
      </c>
    </row>
  </sheetData>
  <mergeCells count="2">
    <mergeCell ref="B2:L5"/>
    <mergeCell ref="B26:C26"/>
  </mergeCells>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8:D24"/>
  <sheetViews>
    <sheetView topLeftCell="A5" workbookViewId="0">
      <selection activeCell="E13" sqref="E13"/>
    </sheetView>
  </sheetViews>
  <sheetFormatPr baseColWidth="10" defaultRowHeight="14.5" x14ac:dyDescent="0.35"/>
  <cols>
    <col min="3" max="3" width="16.08984375" customWidth="1"/>
    <col min="4" max="4" width="16.6328125" customWidth="1"/>
  </cols>
  <sheetData>
    <row r="8" spans="2:4" x14ac:dyDescent="0.35">
      <c r="B8" s="1" t="s">
        <v>30</v>
      </c>
      <c r="C8" s="1" t="s">
        <v>31</v>
      </c>
      <c r="D8" s="1" t="s">
        <v>32</v>
      </c>
    </row>
    <row r="9" spans="2:4" x14ac:dyDescent="0.35">
      <c r="B9" s="13" t="s">
        <v>33</v>
      </c>
      <c r="C9" s="13">
        <v>1994</v>
      </c>
      <c r="D9" s="13">
        <v>29</v>
      </c>
    </row>
    <row r="10" spans="2:4" x14ac:dyDescent="0.35">
      <c r="B10" s="13" t="s">
        <v>34</v>
      </c>
      <c r="C10" s="13">
        <v>1994</v>
      </c>
      <c r="D10" s="13">
        <v>39</v>
      </c>
    </row>
    <row r="11" spans="2:4" x14ac:dyDescent="0.35">
      <c r="B11" s="13" t="s">
        <v>35</v>
      </c>
      <c r="C11" s="13">
        <v>1995</v>
      </c>
      <c r="D11" s="13">
        <v>24</v>
      </c>
    </row>
    <row r="12" spans="2:4" x14ac:dyDescent="0.35">
      <c r="B12" s="13" t="s">
        <v>36</v>
      </c>
      <c r="C12" s="13">
        <v>1995</v>
      </c>
      <c r="D12" s="13">
        <v>32</v>
      </c>
    </row>
    <row r="13" spans="2:4" x14ac:dyDescent="0.35">
      <c r="B13" s="13" t="s">
        <v>37</v>
      </c>
      <c r="C13" s="13">
        <v>1995</v>
      </c>
      <c r="D13" s="13">
        <v>43</v>
      </c>
    </row>
    <row r="14" spans="2:4" x14ac:dyDescent="0.35">
      <c r="B14" s="13" t="s">
        <v>38</v>
      </c>
      <c r="C14" s="13">
        <v>1996</v>
      </c>
      <c r="D14" s="13">
        <v>20</v>
      </c>
    </row>
    <row r="15" spans="2:4" x14ac:dyDescent="0.35">
      <c r="B15" s="13" t="s">
        <v>39</v>
      </c>
      <c r="C15" s="13">
        <v>1996</v>
      </c>
      <c r="D15" s="13">
        <v>41</v>
      </c>
    </row>
    <row r="16" spans="2:4" x14ac:dyDescent="0.35">
      <c r="B16" s="13" t="s">
        <v>40</v>
      </c>
      <c r="C16" s="13">
        <v>1996</v>
      </c>
      <c r="D16" s="13">
        <v>30</v>
      </c>
    </row>
    <row r="17" spans="2:4" x14ac:dyDescent="0.35">
      <c r="B17" s="13" t="s">
        <v>41</v>
      </c>
      <c r="C17" s="13">
        <v>1997</v>
      </c>
      <c r="D17" s="13">
        <v>20</v>
      </c>
    </row>
    <row r="18" spans="2:4" x14ac:dyDescent="0.35">
      <c r="B18" s="13" t="s">
        <v>42</v>
      </c>
      <c r="C18" s="13">
        <v>1997</v>
      </c>
      <c r="D18" s="13">
        <v>25</v>
      </c>
    </row>
    <row r="19" spans="2:4" x14ac:dyDescent="0.35">
      <c r="B19" s="13" t="s">
        <v>43</v>
      </c>
      <c r="C19" s="13">
        <v>1998</v>
      </c>
      <c r="D19" s="13">
        <v>12</v>
      </c>
    </row>
    <row r="20" spans="2:4" x14ac:dyDescent="0.35">
      <c r="B20" s="13" t="s">
        <v>44</v>
      </c>
      <c r="C20" s="13">
        <v>1998</v>
      </c>
      <c r="D20" s="13">
        <v>19</v>
      </c>
    </row>
    <row r="21" spans="2:4" x14ac:dyDescent="0.35">
      <c r="B21" s="13" t="s">
        <v>45</v>
      </c>
      <c r="C21" s="13">
        <v>1999</v>
      </c>
      <c r="D21" s="13">
        <v>10</v>
      </c>
    </row>
    <row r="22" spans="2:4" x14ac:dyDescent="0.35">
      <c r="B22" s="13" t="s">
        <v>46</v>
      </c>
      <c r="C22" s="13">
        <v>1999</v>
      </c>
      <c r="D22" s="13">
        <v>30</v>
      </c>
    </row>
    <row r="23" spans="2:4" x14ac:dyDescent="0.35">
      <c r="B23" s="13" t="s">
        <v>47</v>
      </c>
      <c r="C23" s="13">
        <v>2000</v>
      </c>
      <c r="D23" s="13">
        <v>9</v>
      </c>
    </row>
    <row r="24" spans="2:4" x14ac:dyDescent="0.35">
      <c r="B24" s="13" t="s">
        <v>48</v>
      </c>
      <c r="C24" s="13">
        <v>2000</v>
      </c>
      <c r="D24" s="13">
        <v>14</v>
      </c>
    </row>
  </sheetData>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Pareto</vt:lpstr>
      <vt:lpstr>Histograma</vt:lpstr>
      <vt:lpstr>Correlación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GABRIELA</dc:creator>
  <cp:lastModifiedBy>GABRIELA</cp:lastModifiedBy>
  <dcterms:created xsi:type="dcterms:W3CDTF">2023-05-03T10:24:21Z</dcterms:created>
  <dcterms:modified xsi:type="dcterms:W3CDTF">2023-11-23T12:32:48Z</dcterms:modified>
</cp:coreProperties>
</file>