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ALBERTO\Documents\UNACH 2021 2S\Gestión financiera\"/>
    </mc:Choice>
  </mc:AlternateContent>
  <bookViews>
    <workbookView xWindow="0" yWindow="0" windowWidth="2049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42" i="1"/>
  <c r="R42" i="1"/>
  <c r="S42" i="1"/>
  <c r="P4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8" i="1"/>
  <c r="S19" i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M18" i="1"/>
  <c r="H44" i="1"/>
  <c r="D42" i="1"/>
  <c r="E42" i="1"/>
  <c r="K42" i="1"/>
  <c r="L42" i="1"/>
  <c r="C42" i="1"/>
  <c r="J42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J18" i="1"/>
  <c r="K19" i="1"/>
  <c r="J19" i="1" s="1"/>
  <c r="K18" i="1"/>
  <c r="E18" i="1"/>
  <c r="D19" i="1"/>
  <c r="C20" i="1"/>
  <c r="C21" i="1"/>
  <c r="C22" i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19" i="1"/>
  <c r="C18" i="1"/>
  <c r="F18" i="1"/>
  <c r="D18" i="1"/>
  <c r="F17" i="1"/>
  <c r="B13" i="1"/>
  <c r="M19" i="1" l="1"/>
  <c r="E19" i="1"/>
  <c r="F19" i="1" s="1"/>
  <c r="K20" i="1" l="1"/>
  <c r="J20" i="1" s="1"/>
  <c r="M20" i="1"/>
  <c r="D20" i="1"/>
  <c r="E20" i="1" s="1"/>
  <c r="F20" i="1" s="1"/>
  <c r="D21" i="1" s="1"/>
  <c r="E21" i="1" s="1"/>
  <c r="F21" i="1" s="1"/>
  <c r="K21" i="1" l="1"/>
  <c r="J21" i="1" s="1"/>
  <c r="M21" i="1"/>
  <c r="D22" i="1"/>
  <c r="E22" i="1" s="1"/>
  <c r="F22" i="1" s="1"/>
  <c r="M22" i="1" l="1"/>
  <c r="K22" i="1"/>
  <c r="J22" i="1" s="1"/>
  <c r="D23" i="1"/>
  <c r="E23" i="1" s="1"/>
  <c r="F23" i="1" s="1"/>
  <c r="M23" i="1" l="1"/>
  <c r="K23" i="1"/>
  <c r="J23" i="1" s="1"/>
  <c r="D24" i="1"/>
  <c r="E24" i="1" s="1"/>
  <c r="F24" i="1" s="1"/>
  <c r="K24" i="1" l="1"/>
  <c r="J24" i="1" s="1"/>
  <c r="M24" i="1"/>
  <c r="D25" i="1"/>
  <c r="E25" i="1" s="1"/>
  <c r="F25" i="1" s="1"/>
  <c r="K25" i="1" l="1"/>
  <c r="J25" i="1" s="1"/>
  <c r="M25" i="1"/>
  <c r="D26" i="1"/>
  <c r="E26" i="1" s="1"/>
  <c r="F26" i="1" s="1"/>
  <c r="M26" i="1" l="1"/>
  <c r="K26" i="1"/>
  <c r="J26" i="1" s="1"/>
  <c r="D27" i="1"/>
  <c r="E27" i="1" s="1"/>
  <c r="F27" i="1" s="1"/>
  <c r="M27" i="1" l="1"/>
  <c r="K27" i="1"/>
  <c r="J27" i="1" s="1"/>
  <c r="D28" i="1"/>
  <c r="E28" i="1" s="1"/>
  <c r="F28" i="1" s="1"/>
  <c r="K28" i="1" l="1"/>
  <c r="J28" i="1" s="1"/>
  <c r="M28" i="1"/>
  <c r="D29" i="1"/>
  <c r="E29" i="1" s="1"/>
  <c r="F29" i="1" s="1"/>
  <c r="K29" i="1" l="1"/>
  <c r="J29" i="1" s="1"/>
  <c r="M29" i="1"/>
  <c r="D30" i="1"/>
  <c r="E30" i="1" s="1"/>
  <c r="F30" i="1" s="1"/>
  <c r="M30" i="1" l="1"/>
  <c r="K30" i="1"/>
  <c r="J30" i="1" s="1"/>
  <c r="D31" i="1"/>
  <c r="E31" i="1" s="1"/>
  <c r="F31" i="1" s="1"/>
  <c r="M31" i="1" l="1"/>
  <c r="K31" i="1"/>
  <c r="J31" i="1" s="1"/>
  <c r="D32" i="1"/>
  <c r="E32" i="1" s="1"/>
  <c r="F32" i="1" s="1"/>
  <c r="M32" i="1" l="1"/>
  <c r="K32" i="1"/>
  <c r="J32" i="1" s="1"/>
  <c r="D33" i="1"/>
  <c r="E33" i="1" s="1"/>
  <c r="F33" i="1"/>
  <c r="M33" i="1" l="1"/>
  <c r="K33" i="1"/>
  <c r="J33" i="1" s="1"/>
  <c r="D34" i="1"/>
  <c r="E34" i="1" s="1"/>
  <c r="F34" i="1" s="1"/>
  <c r="M34" i="1" l="1"/>
  <c r="K34" i="1"/>
  <c r="J34" i="1" s="1"/>
  <c r="D35" i="1"/>
  <c r="E35" i="1" s="1"/>
  <c r="F35" i="1" s="1"/>
  <c r="M35" i="1" l="1"/>
  <c r="K35" i="1"/>
  <c r="J35" i="1" s="1"/>
  <c r="D36" i="1"/>
  <c r="E36" i="1" s="1"/>
  <c r="F36" i="1" s="1"/>
  <c r="K36" i="1" l="1"/>
  <c r="J36" i="1" s="1"/>
  <c r="M36" i="1"/>
  <c r="D37" i="1"/>
  <c r="E37" i="1" s="1"/>
  <c r="F37" i="1"/>
  <c r="K37" i="1" l="1"/>
  <c r="J37" i="1" s="1"/>
  <c r="M37" i="1"/>
  <c r="D38" i="1"/>
  <c r="E38" i="1" s="1"/>
  <c r="F38" i="1" s="1"/>
  <c r="M38" i="1" l="1"/>
  <c r="K38" i="1"/>
  <c r="J38" i="1" s="1"/>
  <c r="D39" i="1"/>
  <c r="E39" i="1" s="1"/>
  <c r="F39" i="1" s="1"/>
  <c r="M39" i="1" l="1"/>
  <c r="K39" i="1"/>
  <c r="J39" i="1" s="1"/>
  <c r="D40" i="1"/>
  <c r="E40" i="1" s="1"/>
  <c r="F40" i="1" s="1"/>
  <c r="M40" i="1" l="1"/>
  <c r="K40" i="1"/>
  <c r="J40" i="1" s="1"/>
  <c r="D41" i="1"/>
  <c r="E41" i="1" s="1"/>
  <c r="F41" i="1"/>
  <c r="M41" i="1" l="1"/>
  <c r="K41" i="1"/>
  <c r="J41" i="1" s="1"/>
</calcChain>
</file>

<file path=xl/sharedStrings.xml><?xml version="1.0" encoding="utf-8"?>
<sst xmlns="http://schemas.openxmlformats.org/spreadsheetml/2006/main" count="29" uniqueCount="17">
  <si>
    <t>El banco Cuarto Contabilidas &amp; Auditoría B S-A otorga le otorga un crédito por 500000 USD, se pacta un plazo de 2 años con una tasa de interés del 2% mensual ¿Cuál es el valor de la cuota mensual?</t>
  </si>
  <si>
    <t xml:space="preserve">Sistema Francés </t>
  </si>
  <si>
    <t>Datos</t>
  </si>
  <si>
    <t>VP</t>
  </si>
  <si>
    <t>n</t>
  </si>
  <si>
    <t>años</t>
  </si>
  <si>
    <t>meses</t>
  </si>
  <si>
    <t>i</t>
  </si>
  <si>
    <t xml:space="preserve">mensual </t>
  </si>
  <si>
    <t>A</t>
  </si>
  <si>
    <t>Perìodo</t>
  </si>
  <si>
    <t>cuota</t>
  </si>
  <si>
    <t>Interés</t>
  </si>
  <si>
    <t>Capital</t>
  </si>
  <si>
    <t xml:space="preserve">Saldo Insoluto </t>
  </si>
  <si>
    <t>-</t>
  </si>
  <si>
    <t>Sistema  Alemán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</si>
</sst>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9" fontId="0" fillId="0" borderId="0" xfId="0" applyNumberFormat="1"/>
    <xf numFmtId="2" fontId="0" fillId="0" borderId="0" xfId="0" applyNumberFormat="1"/>
    <xf numFmtId="4" fontId="0" fillId="0" borderId="0" xfId="0" applyNumberFormat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P19" sqref="P19"/>
    </sheetView>
  </sheetViews>
  <sheetFormatPr baseColWidth="10" defaultRowHeight="15" x14ac:dyDescent="0.25"/>
  <cols>
    <col min="6" max="6" width="14" bestFit="1" customWidth="1"/>
    <col min="19" max="19" width="14" bestFit="1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9" x14ac:dyDescent="0.25">
      <c r="A5" t="s">
        <v>1</v>
      </c>
      <c r="H5" t="s">
        <v>16</v>
      </c>
    </row>
    <row r="8" spans="1:19" x14ac:dyDescent="0.25">
      <c r="A8" t="s">
        <v>2</v>
      </c>
    </row>
    <row r="9" spans="1:19" x14ac:dyDescent="0.25">
      <c r="A9" t="s">
        <v>3</v>
      </c>
      <c r="B9">
        <v>500000</v>
      </c>
    </row>
    <row r="10" spans="1:19" x14ac:dyDescent="0.25">
      <c r="A10" t="s">
        <v>4</v>
      </c>
      <c r="B10">
        <v>2</v>
      </c>
      <c r="C10" t="s">
        <v>5</v>
      </c>
      <c r="D10">
        <v>24</v>
      </c>
      <c r="E10" t="s">
        <v>6</v>
      </c>
    </row>
    <row r="11" spans="1:19" x14ac:dyDescent="0.25">
      <c r="A11" t="s">
        <v>7</v>
      </c>
      <c r="B11" s="2">
        <v>0.02</v>
      </c>
      <c r="C11" t="s">
        <v>8</v>
      </c>
    </row>
    <row r="13" spans="1:19" x14ac:dyDescent="0.25">
      <c r="A13" t="s">
        <v>9</v>
      </c>
      <c r="B13" s="3">
        <f>B9*B11/(1-(1+B11)^-D10)</f>
        <v>26435.54862662495</v>
      </c>
    </row>
    <row r="16" spans="1:19" x14ac:dyDescent="0.25">
      <c r="B16" t="s">
        <v>10</v>
      </c>
      <c r="C16" t="s">
        <v>11</v>
      </c>
      <c r="D16" t="s">
        <v>12</v>
      </c>
      <c r="E16" t="s">
        <v>13</v>
      </c>
      <c r="F16" t="s">
        <v>14</v>
      </c>
      <c r="I16" t="s">
        <v>10</v>
      </c>
      <c r="J16" t="s">
        <v>11</v>
      </c>
      <c r="K16" t="s">
        <v>12</v>
      </c>
      <c r="L16" t="s">
        <v>13</v>
      </c>
      <c r="M16" t="s">
        <v>14</v>
      </c>
      <c r="O16" t="s">
        <v>10</v>
      </c>
      <c r="P16" t="s">
        <v>11</v>
      </c>
      <c r="Q16" t="s">
        <v>12</v>
      </c>
      <c r="R16" t="s">
        <v>13</v>
      </c>
      <c r="S16" t="s">
        <v>14</v>
      </c>
    </row>
    <row r="17" spans="2:19" x14ac:dyDescent="0.25">
      <c r="B17">
        <v>0</v>
      </c>
      <c r="C17" s="4" t="s">
        <v>15</v>
      </c>
      <c r="D17" s="4" t="s">
        <v>15</v>
      </c>
      <c r="E17" s="4" t="s">
        <v>15</v>
      </c>
      <c r="F17" s="4">
        <f>B9</f>
        <v>500000</v>
      </c>
      <c r="I17">
        <v>0</v>
      </c>
      <c r="J17" s="4"/>
      <c r="K17" s="4"/>
      <c r="L17" s="4"/>
      <c r="M17" s="4">
        <v>500000</v>
      </c>
      <c r="O17">
        <v>0</v>
      </c>
      <c r="P17" s="4"/>
      <c r="Q17" s="4"/>
      <c r="R17" s="4"/>
      <c r="S17" s="4">
        <v>500000</v>
      </c>
    </row>
    <row r="18" spans="2:19" x14ac:dyDescent="0.25">
      <c r="B18">
        <v>1</v>
      </c>
      <c r="C18" s="4">
        <f>B13</f>
        <v>26435.54862662495</v>
      </c>
      <c r="D18" s="4">
        <f>F17*$B$11</f>
        <v>10000</v>
      </c>
      <c r="E18" s="4">
        <f>C18-D18</f>
        <v>16435.54862662495</v>
      </c>
      <c r="F18" s="4">
        <f>F17-E18</f>
        <v>483564.45137337502</v>
      </c>
      <c r="I18">
        <v>1</v>
      </c>
      <c r="J18" s="4">
        <f>K18+L18</f>
        <v>30833.333333333332</v>
      </c>
      <c r="K18" s="4">
        <f>M17*$B$11</f>
        <v>10000</v>
      </c>
      <c r="L18" s="4">
        <f>$M$17/24</f>
        <v>20833.333333333332</v>
      </c>
      <c r="M18" s="4">
        <f>M17-L18</f>
        <v>479166.66666666669</v>
      </c>
      <c r="O18">
        <v>1</v>
      </c>
      <c r="P18" s="4">
        <f>Q18+R18</f>
        <v>10000</v>
      </c>
      <c r="Q18" s="4">
        <f>$S$17*$B$11</f>
        <v>10000</v>
      </c>
      <c r="R18" s="4">
        <v>0</v>
      </c>
      <c r="S18" s="4">
        <f>S17-R18</f>
        <v>500000</v>
      </c>
    </row>
    <row r="19" spans="2:19" x14ac:dyDescent="0.25">
      <c r="B19">
        <v>2</v>
      </c>
      <c r="C19" s="4">
        <f>C18</f>
        <v>26435.54862662495</v>
      </c>
      <c r="D19" s="4">
        <f>F18*$B$11</f>
        <v>9671.289027467501</v>
      </c>
      <c r="E19" s="4">
        <f t="shared" ref="E19:E41" si="0">C19-D19</f>
        <v>16764.259599157449</v>
      </c>
      <c r="F19" s="4">
        <f t="shared" ref="F19:F41" si="1">F18-E19</f>
        <v>466800.19177421759</v>
      </c>
      <c r="I19">
        <v>2</v>
      </c>
      <c r="J19" s="4">
        <f t="shared" ref="J19:J41" si="2">K19+L19</f>
        <v>30416.666666666664</v>
      </c>
      <c r="K19" s="4">
        <f t="shared" ref="K19:K41" si="3">M18*$B$11</f>
        <v>9583.3333333333339</v>
      </c>
      <c r="L19" s="4">
        <f t="shared" ref="L19:L41" si="4">$M$17/24</f>
        <v>20833.333333333332</v>
      </c>
      <c r="M19" s="4">
        <f t="shared" ref="M19:M41" si="5">M18-L19</f>
        <v>458333.33333333337</v>
      </c>
      <c r="O19">
        <v>2</v>
      </c>
      <c r="P19" s="4">
        <f t="shared" ref="P19:P41" si="6">Q19+R19</f>
        <v>10000</v>
      </c>
      <c r="Q19" s="4">
        <f t="shared" ref="Q19:Q41" si="7">$S$17*$B$11</f>
        <v>10000</v>
      </c>
      <c r="R19" s="4">
        <v>0</v>
      </c>
      <c r="S19" s="4">
        <f t="shared" ref="S19:S41" si="8">S18-R19</f>
        <v>500000</v>
      </c>
    </row>
    <row r="20" spans="2:19" x14ac:dyDescent="0.25">
      <c r="B20">
        <v>3</v>
      </c>
      <c r="C20" s="4">
        <f t="shared" ref="C20:C41" si="9">C19</f>
        <v>26435.54862662495</v>
      </c>
      <c r="D20" s="4">
        <f t="shared" ref="D19:D41" si="10">F19*$B$11</f>
        <v>9336.0038354843527</v>
      </c>
      <c r="E20" s="4">
        <f t="shared" si="0"/>
        <v>17099.544791140597</v>
      </c>
      <c r="F20" s="4">
        <f t="shared" si="1"/>
        <v>449700.64698307699</v>
      </c>
      <c r="I20">
        <v>3</v>
      </c>
      <c r="J20" s="4">
        <f t="shared" si="2"/>
        <v>30000</v>
      </c>
      <c r="K20" s="4">
        <f t="shared" si="3"/>
        <v>9166.6666666666679</v>
      </c>
      <c r="L20" s="4">
        <f t="shared" si="4"/>
        <v>20833.333333333332</v>
      </c>
      <c r="M20" s="4">
        <f t="shared" si="5"/>
        <v>437500.00000000006</v>
      </c>
      <c r="O20">
        <v>3</v>
      </c>
      <c r="P20" s="4">
        <f t="shared" si="6"/>
        <v>10000</v>
      </c>
      <c r="Q20" s="4">
        <f t="shared" si="7"/>
        <v>10000</v>
      </c>
      <c r="R20" s="4">
        <v>0</v>
      </c>
      <c r="S20" s="4">
        <f t="shared" si="8"/>
        <v>500000</v>
      </c>
    </row>
    <row r="21" spans="2:19" x14ac:dyDescent="0.25">
      <c r="B21">
        <v>4</v>
      </c>
      <c r="C21" s="4">
        <f t="shared" si="9"/>
        <v>26435.54862662495</v>
      </c>
      <c r="D21" s="4">
        <f t="shared" si="10"/>
        <v>8994.0129396615393</v>
      </c>
      <c r="E21" s="4">
        <f t="shared" si="0"/>
        <v>17441.535686963412</v>
      </c>
      <c r="F21" s="4">
        <f t="shared" si="1"/>
        <v>432259.11129611358</v>
      </c>
      <c r="I21">
        <v>4</v>
      </c>
      <c r="J21" s="4">
        <f t="shared" si="2"/>
        <v>29583.333333333336</v>
      </c>
      <c r="K21" s="4">
        <f t="shared" si="3"/>
        <v>8750.0000000000018</v>
      </c>
      <c r="L21" s="4">
        <f t="shared" si="4"/>
        <v>20833.333333333332</v>
      </c>
      <c r="M21" s="4">
        <f t="shared" si="5"/>
        <v>416666.66666666674</v>
      </c>
      <c r="O21">
        <v>4</v>
      </c>
      <c r="P21" s="4">
        <f t="shared" si="6"/>
        <v>10000</v>
      </c>
      <c r="Q21" s="4">
        <f t="shared" si="7"/>
        <v>10000</v>
      </c>
      <c r="R21" s="4">
        <v>0</v>
      </c>
      <c r="S21" s="4">
        <f t="shared" si="8"/>
        <v>500000</v>
      </c>
    </row>
    <row r="22" spans="2:19" x14ac:dyDescent="0.25">
      <c r="B22">
        <v>5</v>
      </c>
      <c r="C22" s="4">
        <f t="shared" si="9"/>
        <v>26435.54862662495</v>
      </c>
      <c r="D22" s="4">
        <f t="shared" si="10"/>
        <v>8645.1822259222718</v>
      </c>
      <c r="E22" s="4">
        <f t="shared" si="0"/>
        <v>17790.366400702678</v>
      </c>
      <c r="F22" s="4">
        <f t="shared" si="1"/>
        <v>414468.7448954109</v>
      </c>
      <c r="I22">
        <v>5</v>
      </c>
      <c r="J22" s="4">
        <f t="shared" si="2"/>
        <v>29166.666666666668</v>
      </c>
      <c r="K22" s="4">
        <f t="shared" si="3"/>
        <v>8333.3333333333358</v>
      </c>
      <c r="L22" s="4">
        <f t="shared" si="4"/>
        <v>20833.333333333332</v>
      </c>
      <c r="M22" s="4">
        <f t="shared" si="5"/>
        <v>395833.33333333343</v>
      </c>
      <c r="O22">
        <v>5</v>
      </c>
      <c r="P22" s="4">
        <f t="shared" si="6"/>
        <v>10000</v>
      </c>
      <c r="Q22" s="4">
        <f t="shared" si="7"/>
        <v>10000</v>
      </c>
      <c r="R22" s="4">
        <v>0</v>
      </c>
      <c r="S22" s="4">
        <f t="shared" si="8"/>
        <v>500000</v>
      </c>
    </row>
    <row r="23" spans="2:19" x14ac:dyDescent="0.25">
      <c r="B23">
        <v>6</v>
      </c>
      <c r="C23" s="4">
        <f t="shared" si="9"/>
        <v>26435.54862662495</v>
      </c>
      <c r="D23" s="4">
        <f t="shared" si="10"/>
        <v>8289.3748979082175</v>
      </c>
      <c r="E23" s="4">
        <f t="shared" si="0"/>
        <v>18146.173728716734</v>
      </c>
      <c r="F23" s="4">
        <f t="shared" si="1"/>
        <v>396322.57116669416</v>
      </c>
      <c r="I23">
        <v>6</v>
      </c>
      <c r="J23" s="4">
        <f t="shared" si="2"/>
        <v>28750</v>
      </c>
      <c r="K23" s="4">
        <f t="shared" si="3"/>
        <v>7916.6666666666688</v>
      </c>
      <c r="L23" s="4">
        <f t="shared" si="4"/>
        <v>20833.333333333332</v>
      </c>
      <c r="M23" s="4">
        <f t="shared" si="5"/>
        <v>375000.00000000012</v>
      </c>
      <c r="O23">
        <v>6</v>
      </c>
      <c r="P23" s="4">
        <f t="shared" si="6"/>
        <v>10000</v>
      </c>
      <c r="Q23" s="4">
        <f t="shared" si="7"/>
        <v>10000</v>
      </c>
      <c r="R23" s="4">
        <v>0</v>
      </c>
      <c r="S23" s="4">
        <f t="shared" si="8"/>
        <v>500000</v>
      </c>
    </row>
    <row r="24" spans="2:19" x14ac:dyDescent="0.25">
      <c r="B24">
        <v>7</v>
      </c>
      <c r="C24" s="4">
        <f t="shared" si="9"/>
        <v>26435.54862662495</v>
      </c>
      <c r="D24" s="4">
        <f t="shared" si="10"/>
        <v>7926.4514233338832</v>
      </c>
      <c r="E24" s="4">
        <f t="shared" si="0"/>
        <v>18509.097203291065</v>
      </c>
      <c r="F24" s="4">
        <f t="shared" si="1"/>
        <v>377813.47396340308</v>
      </c>
      <c r="I24">
        <v>7</v>
      </c>
      <c r="J24" s="4">
        <f t="shared" si="2"/>
        <v>28333.333333333336</v>
      </c>
      <c r="K24" s="4">
        <f t="shared" si="3"/>
        <v>7500.0000000000027</v>
      </c>
      <c r="L24" s="4">
        <f t="shared" si="4"/>
        <v>20833.333333333332</v>
      </c>
      <c r="M24" s="4">
        <f t="shared" si="5"/>
        <v>354166.6666666668</v>
      </c>
      <c r="O24">
        <v>7</v>
      </c>
      <c r="P24" s="4">
        <f t="shared" si="6"/>
        <v>10000</v>
      </c>
      <c r="Q24" s="4">
        <f t="shared" si="7"/>
        <v>10000</v>
      </c>
      <c r="R24" s="4">
        <v>0</v>
      </c>
      <c r="S24" s="4">
        <f t="shared" si="8"/>
        <v>500000</v>
      </c>
    </row>
    <row r="25" spans="2:19" x14ac:dyDescent="0.25">
      <c r="B25">
        <v>8</v>
      </c>
      <c r="C25" s="4">
        <f t="shared" si="9"/>
        <v>26435.54862662495</v>
      </c>
      <c r="D25" s="4">
        <f t="shared" si="10"/>
        <v>7556.2694792680622</v>
      </c>
      <c r="E25" s="4">
        <f t="shared" si="0"/>
        <v>18879.279147356887</v>
      </c>
      <c r="F25" s="4">
        <f t="shared" si="1"/>
        <v>358934.19481604622</v>
      </c>
      <c r="I25">
        <v>8</v>
      </c>
      <c r="J25" s="4">
        <f t="shared" si="2"/>
        <v>27916.666666666668</v>
      </c>
      <c r="K25" s="4">
        <f t="shared" si="3"/>
        <v>7083.3333333333358</v>
      </c>
      <c r="L25" s="4">
        <f t="shared" si="4"/>
        <v>20833.333333333332</v>
      </c>
      <c r="M25" s="4">
        <f t="shared" si="5"/>
        <v>333333.33333333349</v>
      </c>
      <c r="O25">
        <v>8</v>
      </c>
      <c r="P25" s="4">
        <f t="shared" si="6"/>
        <v>10000</v>
      </c>
      <c r="Q25" s="4">
        <f t="shared" si="7"/>
        <v>10000</v>
      </c>
      <c r="R25" s="4">
        <v>0</v>
      </c>
      <c r="S25" s="4">
        <f t="shared" si="8"/>
        <v>500000</v>
      </c>
    </row>
    <row r="26" spans="2:19" x14ac:dyDescent="0.25">
      <c r="B26">
        <v>9</v>
      </c>
      <c r="C26" s="4">
        <f t="shared" si="9"/>
        <v>26435.54862662495</v>
      </c>
      <c r="D26" s="4">
        <f t="shared" si="10"/>
        <v>7178.6838963209248</v>
      </c>
      <c r="E26" s="4">
        <f t="shared" si="0"/>
        <v>19256.864730304027</v>
      </c>
      <c r="F26" s="4">
        <f t="shared" si="1"/>
        <v>339677.33008574217</v>
      </c>
      <c r="I26">
        <v>9</v>
      </c>
      <c r="J26" s="4">
        <f t="shared" si="2"/>
        <v>27500</v>
      </c>
      <c r="K26" s="4">
        <f t="shared" si="3"/>
        <v>6666.6666666666697</v>
      </c>
      <c r="L26" s="4">
        <f t="shared" si="4"/>
        <v>20833.333333333332</v>
      </c>
      <c r="M26" s="4">
        <f t="shared" si="5"/>
        <v>312500.00000000017</v>
      </c>
      <c r="O26">
        <v>9</v>
      </c>
      <c r="P26" s="4">
        <f t="shared" si="6"/>
        <v>10000</v>
      </c>
      <c r="Q26" s="4">
        <f t="shared" si="7"/>
        <v>10000</v>
      </c>
      <c r="R26" s="4">
        <v>0</v>
      </c>
      <c r="S26" s="4">
        <f t="shared" si="8"/>
        <v>500000</v>
      </c>
    </row>
    <row r="27" spans="2:19" x14ac:dyDescent="0.25">
      <c r="B27">
        <v>10</v>
      </c>
      <c r="C27" s="4">
        <f t="shared" si="9"/>
        <v>26435.54862662495</v>
      </c>
      <c r="D27" s="4">
        <f t="shared" si="10"/>
        <v>6793.5466017148437</v>
      </c>
      <c r="E27" s="4">
        <f t="shared" si="0"/>
        <v>19642.002024910107</v>
      </c>
      <c r="F27" s="4">
        <f t="shared" si="1"/>
        <v>320035.32806083205</v>
      </c>
      <c r="I27">
        <v>10</v>
      </c>
      <c r="J27" s="4">
        <f t="shared" si="2"/>
        <v>27083.333333333336</v>
      </c>
      <c r="K27" s="4">
        <f t="shared" si="3"/>
        <v>6250.0000000000036</v>
      </c>
      <c r="L27" s="4">
        <f t="shared" si="4"/>
        <v>20833.333333333332</v>
      </c>
      <c r="M27" s="4">
        <f t="shared" si="5"/>
        <v>291666.66666666686</v>
      </c>
      <c r="O27">
        <v>10</v>
      </c>
      <c r="P27" s="4">
        <f t="shared" si="6"/>
        <v>10000</v>
      </c>
      <c r="Q27" s="4">
        <f t="shared" si="7"/>
        <v>10000</v>
      </c>
      <c r="R27" s="4">
        <v>0</v>
      </c>
      <c r="S27" s="4">
        <f t="shared" si="8"/>
        <v>500000</v>
      </c>
    </row>
    <row r="28" spans="2:19" x14ac:dyDescent="0.25">
      <c r="B28">
        <v>11</v>
      </c>
      <c r="C28" s="4">
        <f t="shared" si="9"/>
        <v>26435.54862662495</v>
      </c>
      <c r="D28" s="4">
        <f t="shared" si="10"/>
        <v>6400.7065612166407</v>
      </c>
      <c r="E28" s="4">
        <f t="shared" si="0"/>
        <v>20034.842065408309</v>
      </c>
      <c r="F28" s="4">
        <f t="shared" si="1"/>
        <v>300000.48599542375</v>
      </c>
      <c r="I28">
        <v>11</v>
      </c>
      <c r="J28" s="4">
        <f t="shared" si="2"/>
        <v>26666.666666666672</v>
      </c>
      <c r="K28" s="4">
        <f t="shared" si="3"/>
        <v>5833.3333333333376</v>
      </c>
      <c r="L28" s="4">
        <f t="shared" si="4"/>
        <v>20833.333333333332</v>
      </c>
      <c r="M28" s="4">
        <f t="shared" si="5"/>
        <v>270833.33333333355</v>
      </c>
      <c r="O28">
        <v>11</v>
      </c>
      <c r="P28" s="4">
        <f t="shared" si="6"/>
        <v>10000</v>
      </c>
      <c r="Q28" s="4">
        <f t="shared" si="7"/>
        <v>10000</v>
      </c>
      <c r="R28" s="4">
        <v>0</v>
      </c>
      <c r="S28" s="4">
        <f t="shared" si="8"/>
        <v>500000</v>
      </c>
    </row>
    <row r="29" spans="2:19" x14ac:dyDescent="0.25">
      <c r="B29">
        <v>12</v>
      </c>
      <c r="C29" s="4">
        <f t="shared" si="9"/>
        <v>26435.54862662495</v>
      </c>
      <c r="D29" s="4">
        <f t="shared" si="10"/>
        <v>6000.0097199084748</v>
      </c>
      <c r="E29" s="4">
        <f t="shared" si="0"/>
        <v>20435.538906716476</v>
      </c>
      <c r="F29" s="4">
        <f t="shared" si="1"/>
        <v>279564.9470887073</v>
      </c>
      <c r="I29">
        <v>12</v>
      </c>
      <c r="J29" s="4">
        <f t="shared" si="2"/>
        <v>26250.000000000004</v>
      </c>
      <c r="K29" s="4">
        <f t="shared" si="3"/>
        <v>5416.6666666666706</v>
      </c>
      <c r="L29" s="4">
        <f t="shared" si="4"/>
        <v>20833.333333333332</v>
      </c>
      <c r="M29" s="4">
        <f t="shared" si="5"/>
        <v>250000.0000000002</v>
      </c>
      <c r="O29">
        <v>12</v>
      </c>
      <c r="P29" s="4">
        <f t="shared" si="6"/>
        <v>10000</v>
      </c>
      <c r="Q29" s="4">
        <f t="shared" si="7"/>
        <v>10000</v>
      </c>
      <c r="R29" s="4">
        <v>0</v>
      </c>
      <c r="S29" s="4">
        <f t="shared" si="8"/>
        <v>500000</v>
      </c>
    </row>
    <row r="30" spans="2:19" x14ac:dyDescent="0.25">
      <c r="B30">
        <v>13</v>
      </c>
      <c r="C30" s="4">
        <f t="shared" si="9"/>
        <v>26435.54862662495</v>
      </c>
      <c r="D30" s="4">
        <f t="shared" si="10"/>
        <v>5591.2989417741464</v>
      </c>
      <c r="E30" s="4">
        <f t="shared" si="0"/>
        <v>20844.249684850802</v>
      </c>
      <c r="F30" s="4">
        <f t="shared" si="1"/>
        <v>258720.69740385649</v>
      </c>
      <c r="I30">
        <v>13</v>
      </c>
      <c r="J30" s="4">
        <f t="shared" si="2"/>
        <v>25833.333333333336</v>
      </c>
      <c r="K30" s="4">
        <f t="shared" si="3"/>
        <v>5000.0000000000045</v>
      </c>
      <c r="L30" s="4">
        <f t="shared" si="4"/>
        <v>20833.333333333332</v>
      </c>
      <c r="M30" s="4">
        <f t="shared" si="5"/>
        <v>229166.66666666686</v>
      </c>
      <c r="O30">
        <v>13</v>
      </c>
      <c r="P30" s="4">
        <f t="shared" si="6"/>
        <v>10000</v>
      </c>
      <c r="Q30" s="4">
        <f t="shared" si="7"/>
        <v>10000</v>
      </c>
      <c r="R30" s="4">
        <v>0</v>
      </c>
      <c r="S30" s="4">
        <f t="shared" si="8"/>
        <v>500000</v>
      </c>
    </row>
    <row r="31" spans="2:19" x14ac:dyDescent="0.25">
      <c r="B31">
        <v>14</v>
      </c>
      <c r="C31" s="4">
        <f t="shared" si="9"/>
        <v>26435.54862662495</v>
      </c>
      <c r="D31" s="4">
        <f t="shared" si="10"/>
        <v>5174.41394807713</v>
      </c>
      <c r="E31" s="4">
        <f t="shared" si="0"/>
        <v>21261.13467854782</v>
      </c>
      <c r="F31" s="4">
        <f t="shared" si="1"/>
        <v>237459.56272530867</v>
      </c>
      <c r="I31">
        <v>14</v>
      </c>
      <c r="J31" s="4">
        <f t="shared" si="2"/>
        <v>25416.666666666672</v>
      </c>
      <c r="K31" s="4">
        <f t="shared" si="3"/>
        <v>4583.3333333333376</v>
      </c>
      <c r="L31" s="4">
        <f t="shared" si="4"/>
        <v>20833.333333333332</v>
      </c>
      <c r="M31" s="4">
        <f t="shared" si="5"/>
        <v>208333.33333333352</v>
      </c>
      <c r="O31">
        <v>14</v>
      </c>
      <c r="P31" s="4">
        <f t="shared" si="6"/>
        <v>10000</v>
      </c>
      <c r="Q31" s="4">
        <f t="shared" si="7"/>
        <v>10000</v>
      </c>
      <c r="R31" s="4">
        <v>0</v>
      </c>
      <c r="S31" s="4">
        <f t="shared" si="8"/>
        <v>500000</v>
      </c>
    </row>
    <row r="32" spans="2:19" x14ac:dyDescent="0.25">
      <c r="B32">
        <v>15</v>
      </c>
      <c r="C32" s="4">
        <f t="shared" si="9"/>
        <v>26435.54862662495</v>
      </c>
      <c r="D32" s="4">
        <f t="shared" si="10"/>
        <v>4749.1912545061732</v>
      </c>
      <c r="E32" s="4">
        <f t="shared" si="0"/>
        <v>21686.357372118779</v>
      </c>
      <c r="F32" s="4">
        <f t="shared" si="1"/>
        <v>215773.2053531899</v>
      </c>
      <c r="I32">
        <v>15</v>
      </c>
      <c r="J32" s="4">
        <f t="shared" si="2"/>
        <v>25000.000000000004</v>
      </c>
      <c r="K32" s="4">
        <f t="shared" si="3"/>
        <v>4166.6666666666706</v>
      </c>
      <c r="L32" s="4">
        <f t="shared" si="4"/>
        <v>20833.333333333332</v>
      </c>
      <c r="M32" s="4">
        <f t="shared" si="5"/>
        <v>187500.00000000017</v>
      </c>
      <c r="O32">
        <v>15</v>
      </c>
      <c r="P32" s="4">
        <f t="shared" si="6"/>
        <v>10000</v>
      </c>
      <c r="Q32" s="4">
        <f t="shared" si="7"/>
        <v>10000</v>
      </c>
      <c r="R32" s="4">
        <v>0</v>
      </c>
      <c r="S32" s="4">
        <f t="shared" si="8"/>
        <v>500000</v>
      </c>
    </row>
    <row r="33" spans="2:19" x14ac:dyDescent="0.25">
      <c r="B33">
        <v>16</v>
      </c>
      <c r="C33" s="4">
        <f t="shared" si="9"/>
        <v>26435.54862662495</v>
      </c>
      <c r="D33" s="4">
        <f t="shared" si="10"/>
        <v>4315.4641070637981</v>
      </c>
      <c r="E33" s="4">
        <f t="shared" si="0"/>
        <v>22120.084519561151</v>
      </c>
      <c r="F33" s="4">
        <f t="shared" si="1"/>
        <v>193653.12083362875</v>
      </c>
      <c r="I33">
        <v>16</v>
      </c>
      <c r="J33" s="4">
        <f t="shared" si="2"/>
        <v>24583.333333333336</v>
      </c>
      <c r="K33" s="4">
        <f t="shared" si="3"/>
        <v>3750.0000000000036</v>
      </c>
      <c r="L33" s="4">
        <f t="shared" si="4"/>
        <v>20833.333333333332</v>
      </c>
      <c r="M33" s="4">
        <f t="shared" si="5"/>
        <v>166666.66666666683</v>
      </c>
      <c r="O33">
        <v>16</v>
      </c>
      <c r="P33" s="4">
        <f t="shared" si="6"/>
        <v>10000</v>
      </c>
      <c r="Q33" s="4">
        <f t="shared" si="7"/>
        <v>10000</v>
      </c>
      <c r="R33" s="4">
        <v>0</v>
      </c>
      <c r="S33" s="4">
        <f t="shared" si="8"/>
        <v>500000</v>
      </c>
    </row>
    <row r="34" spans="2:19" x14ac:dyDescent="0.25">
      <c r="B34">
        <v>17</v>
      </c>
      <c r="C34" s="4">
        <f t="shared" si="9"/>
        <v>26435.54862662495</v>
      </c>
      <c r="D34" s="4">
        <f t="shared" si="10"/>
        <v>3873.0624166725752</v>
      </c>
      <c r="E34" s="4">
        <f t="shared" si="0"/>
        <v>22562.486209952374</v>
      </c>
      <c r="F34" s="4">
        <f t="shared" si="1"/>
        <v>171090.63462367636</v>
      </c>
      <c r="I34">
        <v>17</v>
      </c>
      <c r="J34" s="4">
        <f t="shared" si="2"/>
        <v>24166.666666666668</v>
      </c>
      <c r="K34" s="4">
        <f t="shared" si="3"/>
        <v>3333.3333333333367</v>
      </c>
      <c r="L34" s="4">
        <f t="shared" si="4"/>
        <v>20833.333333333332</v>
      </c>
      <c r="M34" s="4">
        <f t="shared" si="5"/>
        <v>145833.33333333349</v>
      </c>
      <c r="O34">
        <v>17</v>
      </c>
      <c r="P34" s="4">
        <f t="shared" si="6"/>
        <v>10000</v>
      </c>
      <c r="Q34" s="4">
        <f t="shared" si="7"/>
        <v>10000</v>
      </c>
      <c r="R34" s="4">
        <v>0</v>
      </c>
      <c r="S34" s="4">
        <f t="shared" si="8"/>
        <v>500000</v>
      </c>
    </row>
    <row r="35" spans="2:19" x14ac:dyDescent="0.25">
      <c r="B35">
        <v>18</v>
      </c>
      <c r="C35" s="4">
        <f t="shared" si="9"/>
        <v>26435.54862662495</v>
      </c>
      <c r="D35" s="4">
        <f t="shared" si="10"/>
        <v>3421.8126924735275</v>
      </c>
      <c r="E35" s="4">
        <f t="shared" si="0"/>
        <v>23013.735934151424</v>
      </c>
      <c r="F35" s="4">
        <f t="shared" si="1"/>
        <v>148076.89868952494</v>
      </c>
      <c r="I35">
        <v>18</v>
      </c>
      <c r="J35" s="4">
        <f t="shared" si="2"/>
        <v>23750</v>
      </c>
      <c r="K35" s="4">
        <f t="shared" si="3"/>
        <v>2916.6666666666697</v>
      </c>
      <c r="L35" s="4">
        <f t="shared" si="4"/>
        <v>20833.333333333332</v>
      </c>
      <c r="M35" s="4">
        <f t="shared" si="5"/>
        <v>125000.00000000016</v>
      </c>
      <c r="O35">
        <v>18</v>
      </c>
      <c r="P35" s="4">
        <f t="shared" si="6"/>
        <v>10000</v>
      </c>
      <c r="Q35" s="4">
        <f t="shared" si="7"/>
        <v>10000</v>
      </c>
      <c r="R35" s="4">
        <v>0</v>
      </c>
      <c r="S35" s="4">
        <f t="shared" si="8"/>
        <v>500000</v>
      </c>
    </row>
    <row r="36" spans="2:19" x14ac:dyDescent="0.25">
      <c r="B36">
        <v>19</v>
      </c>
      <c r="C36" s="4">
        <f t="shared" si="9"/>
        <v>26435.54862662495</v>
      </c>
      <c r="D36" s="4">
        <f t="shared" si="10"/>
        <v>2961.5379737904987</v>
      </c>
      <c r="E36" s="4">
        <f t="shared" si="0"/>
        <v>23474.010652834451</v>
      </c>
      <c r="F36" s="4">
        <f t="shared" si="1"/>
        <v>124602.88803669049</v>
      </c>
      <c r="I36">
        <v>19</v>
      </c>
      <c r="J36" s="4">
        <f t="shared" si="2"/>
        <v>23333.333333333336</v>
      </c>
      <c r="K36" s="4">
        <f t="shared" si="3"/>
        <v>2500.0000000000032</v>
      </c>
      <c r="L36" s="4">
        <f t="shared" si="4"/>
        <v>20833.333333333332</v>
      </c>
      <c r="M36" s="4">
        <f t="shared" si="5"/>
        <v>104166.66666666683</v>
      </c>
      <c r="O36">
        <v>19</v>
      </c>
      <c r="P36" s="4">
        <f t="shared" si="6"/>
        <v>10000</v>
      </c>
      <c r="Q36" s="4">
        <f t="shared" si="7"/>
        <v>10000</v>
      </c>
      <c r="R36" s="4">
        <v>0</v>
      </c>
      <c r="S36" s="4">
        <f t="shared" si="8"/>
        <v>500000</v>
      </c>
    </row>
    <row r="37" spans="2:19" x14ac:dyDescent="0.25">
      <c r="B37">
        <v>20</v>
      </c>
      <c r="C37" s="4">
        <f t="shared" si="9"/>
        <v>26435.54862662495</v>
      </c>
      <c r="D37" s="4">
        <f t="shared" si="10"/>
        <v>2492.05776073381</v>
      </c>
      <c r="E37" s="4">
        <f t="shared" si="0"/>
        <v>23943.490865891141</v>
      </c>
      <c r="F37" s="4">
        <f t="shared" si="1"/>
        <v>100659.39717079935</v>
      </c>
      <c r="I37">
        <v>20</v>
      </c>
      <c r="J37" s="4">
        <f t="shared" si="2"/>
        <v>22916.666666666668</v>
      </c>
      <c r="K37" s="4">
        <f t="shared" si="3"/>
        <v>2083.3333333333367</v>
      </c>
      <c r="L37" s="4">
        <f t="shared" si="4"/>
        <v>20833.333333333332</v>
      </c>
      <c r="M37" s="4">
        <f t="shared" si="5"/>
        <v>83333.333333333503</v>
      </c>
      <c r="O37">
        <v>20</v>
      </c>
      <c r="P37" s="4">
        <f t="shared" si="6"/>
        <v>10000</v>
      </c>
      <c r="Q37" s="4">
        <f t="shared" si="7"/>
        <v>10000</v>
      </c>
      <c r="R37" s="4">
        <v>0</v>
      </c>
      <c r="S37" s="4">
        <f t="shared" si="8"/>
        <v>500000</v>
      </c>
    </row>
    <row r="38" spans="2:19" x14ac:dyDescent="0.25">
      <c r="B38">
        <v>21</v>
      </c>
      <c r="C38" s="4">
        <f t="shared" si="9"/>
        <v>26435.54862662495</v>
      </c>
      <c r="D38" s="4">
        <f t="shared" si="10"/>
        <v>2013.1879434159871</v>
      </c>
      <c r="E38" s="4">
        <f t="shared" si="0"/>
        <v>24422.360683208964</v>
      </c>
      <c r="F38" s="4">
        <f t="shared" si="1"/>
        <v>76237.036487590376</v>
      </c>
      <c r="I38">
        <v>21</v>
      </c>
      <c r="J38" s="4">
        <f t="shared" si="2"/>
        <v>22500.000000000004</v>
      </c>
      <c r="K38" s="4">
        <f t="shared" si="3"/>
        <v>1666.6666666666702</v>
      </c>
      <c r="L38" s="4">
        <f t="shared" si="4"/>
        <v>20833.333333333332</v>
      </c>
      <c r="M38" s="4">
        <f t="shared" si="5"/>
        <v>62500.000000000175</v>
      </c>
      <c r="O38">
        <v>21</v>
      </c>
      <c r="P38" s="4">
        <f t="shared" si="6"/>
        <v>10000</v>
      </c>
      <c r="Q38" s="4">
        <f t="shared" si="7"/>
        <v>10000</v>
      </c>
      <c r="R38" s="4">
        <v>0</v>
      </c>
      <c r="S38" s="4">
        <f t="shared" si="8"/>
        <v>500000</v>
      </c>
    </row>
    <row r="39" spans="2:19" x14ac:dyDescent="0.25">
      <c r="B39">
        <v>22</v>
      </c>
      <c r="C39" s="4">
        <f t="shared" si="9"/>
        <v>26435.54862662495</v>
      </c>
      <c r="D39" s="4">
        <f t="shared" si="10"/>
        <v>1524.7407297518075</v>
      </c>
      <c r="E39" s="4">
        <f t="shared" si="0"/>
        <v>24910.807896873142</v>
      </c>
      <c r="F39" s="4">
        <f t="shared" si="1"/>
        <v>51326.228590717234</v>
      </c>
      <c r="I39">
        <v>22</v>
      </c>
      <c r="J39" s="4">
        <f t="shared" si="2"/>
        <v>22083.333333333336</v>
      </c>
      <c r="K39" s="4">
        <f t="shared" si="3"/>
        <v>1250.0000000000034</v>
      </c>
      <c r="L39" s="4">
        <f t="shared" si="4"/>
        <v>20833.333333333332</v>
      </c>
      <c r="M39" s="4">
        <f t="shared" si="5"/>
        <v>41666.666666666846</v>
      </c>
      <c r="O39">
        <v>22</v>
      </c>
      <c r="P39" s="4">
        <f t="shared" si="6"/>
        <v>10000</v>
      </c>
      <c r="Q39" s="4">
        <f t="shared" si="7"/>
        <v>10000</v>
      </c>
      <c r="R39" s="4">
        <v>0</v>
      </c>
      <c r="S39" s="4">
        <f t="shared" si="8"/>
        <v>500000</v>
      </c>
    </row>
    <row r="40" spans="2:19" x14ac:dyDescent="0.25">
      <c r="B40">
        <v>23</v>
      </c>
      <c r="C40" s="4">
        <f t="shared" si="9"/>
        <v>26435.54862662495</v>
      </c>
      <c r="D40" s="4">
        <f t="shared" si="10"/>
        <v>1026.5245718143447</v>
      </c>
      <c r="E40" s="4">
        <f t="shared" si="0"/>
        <v>25409.024054810605</v>
      </c>
      <c r="F40" s="4">
        <f t="shared" si="1"/>
        <v>25917.204535906629</v>
      </c>
      <c r="I40">
        <v>23</v>
      </c>
      <c r="J40" s="4">
        <f t="shared" si="2"/>
        <v>21666.666666666668</v>
      </c>
      <c r="K40" s="4">
        <f t="shared" si="3"/>
        <v>833.3333333333369</v>
      </c>
      <c r="L40" s="4">
        <f t="shared" si="4"/>
        <v>20833.333333333332</v>
      </c>
      <c r="M40" s="4">
        <f t="shared" si="5"/>
        <v>20833.333333333514</v>
      </c>
      <c r="O40">
        <v>23</v>
      </c>
      <c r="P40" s="4">
        <f t="shared" si="6"/>
        <v>10000</v>
      </c>
      <c r="Q40" s="4">
        <f t="shared" si="7"/>
        <v>10000</v>
      </c>
      <c r="R40" s="4">
        <v>0</v>
      </c>
      <c r="S40" s="4">
        <f t="shared" si="8"/>
        <v>500000</v>
      </c>
    </row>
    <row r="41" spans="2:19" x14ac:dyDescent="0.25">
      <c r="B41">
        <v>24</v>
      </c>
      <c r="C41" s="4">
        <f t="shared" si="9"/>
        <v>26435.54862662495</v>
      </c>
      <c r="D41" s="4">
        <f t="shared" si="10"/>
        <v>518.34409071813263</v>
      </c>
      <c r="E41" s="4">
        <f t="shared" si="0"/>
        <v>25917.204535906818</v>
      </c>
      <c r="F41" s="4">
        <f t="shared" si="1"/>
        <v>-1.8917489796876907E-10</v>
      </c>
      <c r="I41">
        <v>24</v>
      </c>
      <c r="J41" s="4">
        <f t="shared" si="2"/>
        <v>21250.000000000004</v>
      </c>
      <c r="K41" s="4">
        <f t="shared" si="3"/>
        <v>416.66666666667027</v>
      </c>
      <c r="L41" s="4">
        <f t="shared" si="4"/>
        <v>20833.333333333332</v>
      </c>
      <c r="M41" s="4">
        <f t="shared" si="5"/>
        <v>1.8189894035458565E-10</v>
      </c>
      <c r="O41">
        <v>24</v>
      </c>
      <c r="P41" s="5">
        <f t="shared" si="6"/>
        <v>510000</v>
      </c>
      <c r="Q41" s="4">
        <f t="shared" si="7"/>
        <v>10000</v>
      </c>
      <c r="R41" s="4">
        <v>500000</v>
      </c>
      <c r="S41" s="4">
        <f t="shared" si="8"/>
        <v>0</v>
      </c>
    </row>
    <row r="42" spans="2:19" x14ac:dyDescent="0.25">
      <c r="C42" s="4">
        <f>SUM(C18:C41)</f>
        <v>634453.16703899915</v>
      </c>
      <c r="D42" s="4">
        <f t="shared" ref="D42:E42" si="11">SUM(D18:D41)</f>
        <v>134453.16703899862</v>
      </c>
      <c r="E42" s="4">
        <f t="shared" si="11"/>
        <v>500000.00000000017</v>
      </c>
      <c r="F42" s="4"/>
      <c r="J42" s="4">
        <f>SUM(J18:J41)</f>
        <v>625000</v>
      </c>
      <c r="K42" s="4">
        <f t="shared" ref="K42:L42" si="12">SUM(K18:K41)</f>
        <v>125000.00000000009</v>
      </c>
      <c r="L42" s="4">
        <f t="shared" si="12"/>
        <v>499999.99999999983</v>
      </c>
      <c r="P42" s="4">
        <f>SUM(P18:P41)</f>
        <v>740000</v>
      </c>
      <c r="Q42" s="4">
        <f t="shared" ref="Q42:S42" si="13">SUM(Q18:Q41)</f>
        <v>240000</v>
      </c>
      <c r="R42" s="4">
        <f t="shared" si="13"/>
        <v>500000</v>
      </c>
      <c r="S42" s="4">
        <f t="shared" si="13"/>
        <v>11500000</v>
      </c>
    </row>
    <row r="44" spans="2:19" x14ac:dyDescent="0.25">
      <c r="H44" s="4">
        <f>D42-K42</f>
        <v>9453.1670389985375</v>
      </c>
    </row>
  </sheetData>
  <mergeCells count="1">
    <mergeCell ref="A1:N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</dc:creator>
  <cp:lastModifiedBy>LUIS ALBERTO</cp:lastModifiedBy>
  <dcterms:created xsi:type="dcterms:W3CDTF">2021-12-10T16:20:39Z</dcterms:created>
  <dcterms:modified xsi:type="dcterms:W3CDTF">2021-12-10T17:13:05Z</dcterms:modified>
</cp:coreProperties>
</file>