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ACULTAD ING\2025 1S\A Potable 7A\"/>
    </mc:Choice>
  </mc:AlternateContent>
  <xr:revisionPtr revIDLastSave="0" documentId="8_{6F822F7E-2BBC-4CFD-A1EA-967978F44C5E}" xr6:coauthVersionLast="47" xr6:coauthVersionMax="47" xr10:uidLastSave="{00000000-0000-0000-0000-000000000000}"/>
  <bookViews>
    <workbookView xWindow="-120" yWindow="-120" windowWidth="20640" windowHeight="11160" tabRatio="599" xr2:uid="{00000000-000D-0000-FFFF-FFFF00000000}"/>
  </bookViews>
  <sheets>
    <sheet name="PARCIAL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7" i="2" l="1"/>
  <c r="AD28" i="2" s="1"/>
  <c r="AD29" i="2" s="1"/>
  <c r="AD30" i="2" s="1"/>
  <c r="AD31" i="2" s="1"/>
  <c r="AD32" i="2" s="1"/>
  <c r="AD33" i="2" s="1"/>
  <c r="AD3" i="2"/>
  <c r="AB34" i="2"/>
  <c r="Y33" i="2"/>
  <c r="Z33" i="2" s="1"/>
  <c r="Y32" i="2"/>
  <c r="Z32" i="2" s="1"/>
  <c r="Y29" i="2"/>
  <c r="Z29" i="2" s="1"/>
  <c r="Y27" i="2"/>
  <c r="Z27" i="2" s="1"/>
  <c r="Y24" i="2"/>
  <c r="Z24" i="2" s="1"/>
  <c r="Y23" i="2"/>
  <c r="Z23" i="2" s="1"/>
  <c r="Y20" i="2"/>
  <c r="Z20" i="2" s="1"/>
  <c r="Y19" i="2"/>
  <c r="Z19" i="2" s="1"/>
  <c r="Y16" i="2"/>
  <c r="Z16" i="2" s="1"/>
  <c r="Y14" i="2"/>
  <c r="Z14" i="2" s="1"/>
  <c r="Y13" i="2"/>
  <c r="Z13" i="2" s="1"/>
  <c r="Z12" i="2"/>
  <c r="Y12" i="2"/>
  <c r="Y11" i="2"/>
  <c r="Z11" i="2" s="1"/>
  <c r="Y10" i="2"/>
  <c r="Z10" i="2" s="1"/>
  <c r="Y7" i="2"/>
  <c r="Z7" i="2" s="1"/>
  <c r="Y5" i="2"/>
  <c r="Z5" i="2" s="1"/>
  <c r="O4" i="2"/>
  <c r="P4" i="2" s="1"/>
  <c r="O5" i="2"/>
  <c r="P5" i="2"/>
  <c r="O6" i="2"/>
  <c r="P6" i="2" s="1"/>
  <c r="O7" i="2"/>
  <c r="P7" i="2" s="1"/>
  <c r="O8" i="2"/>
  <c r="P8" i="2" s="1"/>
  <c r="O9" i="2"/>
  <c r="P9" i="2"/>
  <c r="O10" i="2"/>
  <c r="P10" i="2" s="1"/>
  <c r="O11" i="2"/>
  <c r="P11" i="2" s="1"/>
  <c r="O12" i="2"/>
  <c r="P12" i="2" s="1"/>
  <c r="O13" i="2"/>
  <c r="P13" i="2"/>
  <c r="O14" i="2"/>
  <c r="P14" i="2" s="1"/>
  <c r="O15" i="2"/>
  <c r="P15" i="2" s="1"/>
  <c r="AA15" i="2" s="1"/>
  <c r="AB15" i="2" s="1"/>
  <c r="Z15" i="2" s="1"/>
  <c r="O16" i="2"/>
  <c r="P16" i="2" s="1"/>
  <c r="O17" i="2"/>
  <c r="P17" i="2"/>
  <c r="O18" i="2"/>
  <c r="P18" i="2" s="1"/>
  <c r="AA18" i="2" s="1"/>
  <c r="AB18" i="2" s="1"/>
  <c r="Z18" i="2" s="1"/>
  <c r="O19" i="2"/>
  <c r="P19" i="2" s="1"/>
  <c r="O20" i="2"/>
  <c r="P20" i="2" s="1"/>
  <c r="O21" i="2"/>
  <c r="P21" i="2"/>
  <c r="AA21" i="2" s="1"/>
  <c r="AB21" i="2" s="1"/>
  <c r="Z21" i="2" s="1"/>
  <c r="O22" i="2"/>
  <c r="P22" i="2" s="1"/>
  <c r="O23" i="2"/>
  <c r="P23" i="2" s="1"/>
  <c r="O24" i="2"/>
  <c r="P24" i="2" s="1"/>
  <c r="O25" i="2"/>
  <c r="P25" i="2"/>
  <c r="O26" i="2"/>
  <c r="P26" i="2" s="1"/>
  <c r="O27" i="2"/>
  <c r="P27" i="2" s="1"/>
  <c r="O28" i="2"/>
  <c r="P28" i="2" s="1"/>
  <c r="AA28" i="2" s="1"/>
  <c r="AB28" i="2" s="1"/>
  <c r="Z28" i="2" s="1"/>
  <c r="O29" i="2"/>
  <c r="P29" i="2"/>
  <c r="O30" i="2"/>
  <c r="P30" i="2" s="1"/>
  <c r="O31" i="2"/>
  <c r="P31" i="2" s="1"/>
  <c r="AA31" i="2" s="1"/>
  <c r="AB31" i="2" s="1"/>
  <c r="Z31" i="2" s="1"/>
  <c r="O32" i="2"/>
  <c r="P32" i="2" s="1"/>
  <c r="O33" i="2"/>
  <c r="P33" i="2"/>
  <c r="J4" i="2"/>
  <c r="K4" i="2" s="1"/>
  <c r="J5" i="2"/>
  <c r="K5" i="2" s="1"/>
  <c r="J6" i="2"/>
  <c r="K6" i="2" s="1"/>
  <c r="J7" i="2"/>
  <c r="K7" i="2" s="1"/>
  <c r="J8" i="2"/>
  <c r="K8" i="2" s="1"/>
  <c r="J9" i="2"/>
  <c r="K9" i="2" s="1"/>
  <c r="J10" i="2"/>
  <c r="K10" i="2" s="1"/>
  <c r="J11" i="2"/>
  <c r="K11" i="2" s="1"/>
  <c r="J12" i="2"/>
  <c r="K12" i="2" s="1"/>
  <c r="J13" i="2"/>
  <c r="K13" i="2" s="1"/>
  <c r="J14" i="2"/>
  <c r="K14" i="2" s="1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K21" i="2" s="1"/>
  <c r="J22" i="2"/>
  <c r="K22" i="2" s="1"/>
  <c r="AA22" i="2" s="1"/>
  <c r="AB22" i="2" s="1"/>
  <c r="Z22" i="2" s="1"/>
  <c r="J23" i="2"/>
  <c r="K23" i="2" s="1"/>
  <c r="J24" i="2"/>
  <c r="K24" i="2" s="1"/>
  <c r="J25" i="2"/>
  <c r="K25" i="2" s="1"/>
  <c r="J26" i="2"/>
  <c r="K26" i="2" s="1"/>
  <c r="J28" i="2"/>
  <c r="K28" i="2" s="1"/>
  <c r="J29" i="2"/>
  <c r="K29" i="2" s="1"/>
  <c r="J30" i="2"/>
  <c r="K30" i="2" s="1"/>
  <c r="J31" i="2"/>
  <c r="K31" i="2" s="1"/>
  <c r="J32" i="2"/>
  <c r="K32" i="2" s="1"/>
  <c r="J33" i="2"/>
  <c r="K33" i="2" s="1"/>
  <c r="AA30" i="2" l="1"/>
  <c r="AB30" i="2" s="1"/>
  <c r="Z30" i="2" s="1"/>
  <c r="AA17" i="2"/>
  <c r="AB17" i="2" s="1"/>
  <c r="Z17" i="2" s="1"/>
  <c r="AA8" i="2"/>
  <c r="AB8" i="2" s="1"/>
  <c r="Z8" i="2" s="1"/>
  <c r="AA26" i="2"/>
  <c r="AB26" i="2" s="1"/>
  <c r="Z26" i="2" s="1"/>
  <c r="AA25" i="2"/>
  <c r="AB25" i="2" s="1"/>
  <c r="Z25" i="2" s="1"/>
  <c r="AA9" i="2"/>
  <c r="AB9" i="2" s="1"/>
  <c r="Z9" i="2" s="1"/>
  <c r="AA6" i="2"/>
  <c r="AB6" i="2" s="1"/>
  <c r="Z6" i="2" s="1"/>
  <c r="AB11" i="2"/>
  <c r="AB32" i="2"/>
  <c r="AB5" i="2"/>
  <c r="AB16" i="2"/>
  <c r="AB24" i="2"/>
  <c r="AB33" i="2"/>
  <c r="AB14" i="2"/>
  <c r="AB7" i="2"/>
  <c r="AB12" i="2"/>
  <c r="AB19" i="2"/>
  <c r="AB23" i="2"/>
  <c r="AB10" i="2"/>
  <c r="AB13" i="2"/>
  <c r="AB20" i="2"/>
  <c r="AB29" i="2"/>
  <c r="Y3" i="2" l="1"/>
  <c r="Z3" i="2" s="1"/>
  <c r="O3" i="2"/>
  <c r="P3" i="2" s="1"/>
  <c r="J3" i="2"/>
  <c r="K3" i="2" s="1"/>
  <c r="AB3" i="2" l="1"/>
  <c r="AA4" i="2"/>
  <c r="AB4" i="2" s="1"/>
  <c r="Z4" i="2" l="1"/>
  <c r="AD4" i="2"/>
  <c r="AD5" i="2" s="1"/>
  <c r="AD6" i="2" s="1"/>
  <c r="AD7" i="2" s="1"/>
  <c r="AD8" i="2" s="1"/>
  <c r="AD9" i="2" s="1"/>
  <c r="AD10" i="2" s="1"/>
  <c r="AD11" i="2" s="1"/>
  <c r="AD12" i="2" s="1"/>
  <c r="AD13" i="2" s="1"/>
  <c r="AD14" i="2" s="1"/>
  <c r="AD15" i="2" s="1"/>
  <c r="AD16" i="2" s="1"/>
  <c r="AD17" i="2" s="1"/>
  <c r="AD18" i="2" s="1"/>
  <c r="AD19" i="2" s="1"/>
  <c r="AD20" i="2" s="1"/>
  <c r="AD21" i="2" s="1"/>
  <c r="AD22" i="2" s="1"/>
  <c r="AD23" i="2" s="1"/>
  <c r="AD24" i="2" s="1"/>
  <c r="AD25" i="2" s="1"/>
  <c r="AD26" i="2" s="1"/>
  <c r="C27" i="2"/>
  <c r="J27" i="2" s="1"/>
  <c r="K27" i="2" s="1"/>
  <c r="AB27" i="2" s="1"/>
  <c r="AC3" i="2" l="1"/>
  <c r="AC4" i="2" s="1"/>
  <c r="AC5" i="2" s="1"/>
  <c r="AC6" i="2" s="1"/>
  <c r="AC7" i="2" s="1"/>
  <c r="AC8" i="2" s="1"/>
  <c r="AC9" i="2" s="1"/>
  <c r="AC10" i="2" s="1"/>
  <c r="AC11" i="2" s="1"/>
  <c r="AC12" i="2" s="1"/>
  <c r="AC13" i="2" s="1"/>
  <c r="AC14" i="2" s="1"/>
  <c r="AC15" i="2" s="1"/>
  <c r="AC16" i="2" s="1"/>
  <c r="AC17" i="2" s="1"/>
  <c r="AC18" i="2" s="1"/>
  <c r="AC19" i="2" s="1"/>
  <c r="AC20" i="2" s="1"/>
  <c r="AC21" i="2" s="1"/>
  <c r="AC22" i="2" s="1"/>
  <c r="AC23" i="2" s="1"/>
  <c r="AC24" i="2" s="1"/>
  <c r="AC25" i="2" s="1"/>
</calcChain>
</file>

<file path=xl/sharedStrings.xml><?xml version="1.0" encoding="utf-8"?>
<sst xmlns="http://schemas.openxmlformats.org/spreadsheetml/2006/main" count="66" uniqueCount="64">
  <si>
    <t>ESTUDIANTES</t>
  </si>
  <si>
    <t>REGULAR</t>
  </si>
  <si>
    <t>DEFICIENTE/INCOMPLETO</t>
  </si>
  <si>
    <t>ERRADO</t>
  </si>
  <si>
    <t>MUY ERRADO</t>
  </si>
  <si>
    <t>INCOMPLETO Y ERRADO</t>
  </si>
  <si>
    <t>INCOHERENTE</t>
  </si>
  <si>
    <t>NO RESPONDE</t>
  </si>
  <si>
    <t>promedio/10</t>
  </si>
  <si>
    <t>promedio/3</t>
  </si>
  <si>
    <t>sum /7</t>
  </si>
  <si>
    <t>UNIDAD I</t>
  </si>
  <si>
    <t>INVESTIGACION</t>
  </si>
  <si>
    <t>Uso de material didáctico adecuado</t>
  </si>
  <si>
    <t>correcta comprensión del tema</t>
  </si>
  <si>
    <t>explica cómo,con qué y dónde se aplica</t>
  </si>
  <si>
    <t>muestra inicitiva en la investigación</t>
  </si>
  <si>
    <t>EXCELENTE</t>
  </si>
  <si>
    <t>participación en clase</t>
  </si>
  <si>
    <t>TEORIA</t>
  </si>
  <si>
    <t>PRACTICA</t>
  </si>
  <si>
    <t>promedio/3,5</t>
  </si>
  <si>
    <t>promedio/3.5</t>
  </si>
  <si>
    <t>argumentos proyeccion poblacional</t>
  </si>
  <si>
    <t>calculos tasas crecimiento poblacional</t>
  </si>
  <si>
    <t>proyeccion futura</t>
  </si>
  <si>
    <t>calcula los caudales de diseño</t>
  </si>
  <si>
    <t>Diseño de la tejilla lateral</t>
  </si>
  <si>
    <t>Parcial I /10</t>
  </si>
  <si>
    <t>proy historica</t>
  </si>
  <si>
    <t>MUY BUENO</t>
  </si>
  <si>
    <t>BUENO</t>
  </si>
  <si>
    <t>AChANCE MALCA ROSA CATALINA</t>
  </si>
  <si>
    <t>AGUIRRE AMAGUAYA ANDY SEBASTIAN</t>
  </si>
  <si>
    <t>ALLAICA TENEMASA KAREN ALEXANDRA</t>
  </si>
  <si>
    <t>AVILA SANChEZ JEFFERSON DAVID</t>
  </si>
  <si>
    <t>CALERO hERNANDEZ OSWALDO RENATO</t>
  </si>
  <si>
    <t>CALLE LEIVA DOMENICA CRISTINA</t>
  </si>
  <si>
    <t>CUJI PILCO SANTIAGO hERNAN</t>
  </si>
  <si>
    <t>DAMIAN hURTADO KARINA XIOMARA</t>
  </si>
  <si>
    <t>DAMIAN MAIGUA ESTEFANI DANIELA</t>
  </si>
  <si>
    <t>DOMINGUEZ CAJILEMA DAVID DANILO</t>
  </si>
  <si>
    <t>GUAChO ORTIZ MARIA FERNANDA</t>
  </si>
  <si>
    <t>GUALAN REA MAYRA JANNETh</t>
  </si>
  <si>
    <t>GUALLPA MOYOTA KATERINE DANIELA</t>
  </si>
  <si>
    <t>ILLAPA SAYAY JOhNNY PAUL</t>
  </si>
  <si>
    <t>LLAMUCA SAIGUA CRISTIAN ALEXANDER</t>
  </si>
  <si>
    <t>MENESES LLERENA LENIN ANThONY</t>
  </si>
  <si>
    <t>MOROChO TENELEMA JUAN DANIEL</t>
  </si>
  <si>
    <t>MUESES PAUCAR JONAThAN SANTIAGO</t>
  </si>
  <si>
    <t>NARANJO FREIRE BRYAN ANIBAL</t>
  </si>
  <si>
    <t>OROZCO LLUGLLA OLIVER PAUL</t>
  </si>
  <si>
    <t>PARCO GUAÑO BYRON EDUARDO</t>
  </si>
  <si>
    <t>PAREDES TACO JONAThAN RAUL</t>
  </si>
  <si>
    <t>PEREZ ChAFLA JAIRO JEFFERSON</t>
  </si>
  <si>
    <t>PONCE LOOR JORGE LUIS</t>
  </si>
  <si>
    <t>ROJAS BRONCANO BYRON DAVID</t>
  </si>
  <si>
    <t>ROMERO ORTIZ LADY ANDREINA</t>
  </si>
  <si>
    <t>SALTOS MORENO JULIO RENE</t>
  </si>
  <si>
    <t>SALTOS AVILEZ FERNANDO ELIAS</t>
  </si>
  <si>
    <t>TIERRA TINGO DANNY ALEXANDER</t>
  </si>
  <si>
    <t>TIUQUINGA TUQUINGA hENRY DANILO</t>
  </si>
  <si>
    <t xml:space="preserve">TORRES GARCES JhOANA ELIZABETh
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</si>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</sst>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  <font>
      <sz val="9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9"/>
      <name val="Trebuchet MS"/>
      <family val="2"/>
    </font>
    <font>
      <sz val="9"/>
      <name val="Calibri"/>
      <family val="2"/>
      <scheme val="minor"/>
    </font>
    <font>
      <sz val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readingOrder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9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4" fontId="2" fillId="2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1" fillId="2" borderId="0" xfId="0" applyNumberFormat="1" applyFont="1" applyFill="1"/>
    <xf numFmtId="0" fontId="9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/>
    </xf>
    <xf numFmtId="0" fontId="10" fillId="2" borderId="1" xfId="0" applyFont="1" applyFill="1" applyBorder="1"/>
    <xf numFmtId="0" fontId="13" fillId="0" borderId="3" xfId="0" applyFont="1" applyBorder="1" applyAlignment="1">
      <alignment horizontal="left" vertical="top" wrapText="1"/>
    </xf>
    <xf numFmtId="0" fontId="11" fillId="3" borderId="1" xfId="0" applyFont="1" applyFill="1" applyBorder="1" applyAlignment="1">
      <alignment horizontal="center" wrapText="1"/>
    </xf>
    <xf numFmtId="164" fontId="1" fillId="2" borderId="0" xfId="0" applyNumberFormat="1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164" fontId="8" fillId="4" borderId="1" xfId="0" applyNumberFormat="1" applyFont="1" applyFill="1" applyBorder="1" applyAlignment="1">
      <alignment horizontal="center"/>
    </xf>
    <xf numFmtId="0" fontId="2" fillId="4" borderId="0" xfId="0" applyFont="1" applyFill="1"/>
    <xf numFmtId="0" fontId="4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3" fillId="3" borderId="1" xfId="0" applyFont="1" applyFill="1" applyBorder="1" applyAlignment="1">
      <alignment vertical="center" wrapText="1"/>
    </xf>
    <xf numFmtId="164" fontId="7" fillId="3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0" fontId="1" fillId="3" borderId="0" xfId="0" applyFont="1" applyFill="1"/>
    <xf numFmtId="0" fontId="4" fillId="7" borderId="1" xfId="0" applyFont="1" applyFill="1" applyBorder="1" applyAlignment="1">
      <alignment horizontal="center" vertical="center" wrapText="1"/>
    </xf>
    <xf numFmtId="164" fontId="8" fillId="7" borderId="1" xfId="0" applyNumberFormat="1" applyFont="1" applyFill="1" applyBorder="1" applyAlignment="1">
      <alignment horizontal="center"/>
    </xf>
    <xf numFmtId="0" fontId="2" fillId="7" borderId="0" xfId="0" applyFont="1" applyFill="1"/>
    <xf numFmtId="164" fontId="8" fillId="5" borderId="1" xfId="0" applyNumberFormat="1" applyFont="1" applyFill="1" applyBorder="1" applyAlignment="1">
      <alignment horizontal="center"/>
    </xf>
    <xf numFmtId="0" fontId="1" fillId="5" borderId="0" xfId="0" applyFont="1" applyFill="1"/>
    <xf numFmtId="0" fontId="9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'PARCIAL 1'!$AB$2</c:f>
              <c:strCache>
                <c:ptCount val="1"/>
                <c:pt idx="0">
                  <c:v>Parcial I /10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'PARCIAL 1'!$B$3:$B$33</c:f>
              <c:strCache>
                <c:ptCount val="31"/>
                <c:pt idx="0">
                  <c:v>AChANCE MALCA ROSA CATALINA</c:v>
                </c:pt>
                <c:pt idx="1">
                  <c:v>AGUIRRE AMAGUAYA ANDY SEBASTIAN</c:v>
                </c:pt>
                <c:pt idx="2">
                  <c:v>ALLAICA TENEMASA KAREN ALEXANDRA</c:v>
                </c:pt>
                <c:pt idx="3">
                  <c:v>AVILA SANChEZ JEFFERSON DAVID</c:v>
                </c:pt>
                <c:pt idx="4">
                  <c:v>CALERO hERNANDEZ OSWALDO RENATO</c:v>
                </c:pt>
                <c:pt idx="5">
                  <c:v>CALLE LEIVA DOMENICA CRISTINA</c:v>
                </c:pt>
                <c:pt idx="6">
                  <c:v>CUJI PILCO SANTIAGO hERNAN</c:v>
                </c:pt>
                <c:pt idx="7">
                  <c:v>DAMIAN hURTADO KARINA XIOMARA</c:v>
                </c:pt>
                <c:pt idx="8">
                  <c:v>DAMIAN MAIGUA ESTEFANI DANIELA</c:v>
                </c:pt>
                <c:pt idx="9">
                  <c:v>DOMINGUEZ CAJILEMA DAVID DANILO</c:v>
                </c:pt>
                <c:pt idx="10">
                  <c:v>GUAChO ORTIZ MARIA FERNANDA</c:v>
                </c:pt>
                <c:pt idx="11">
                  <c:v>GUALAN REA MAYRA JANNETh</c:v>
                </c:pt>
                <c:pt idx="12">
                  <c:v>GUALLPA MOYOTA KATERINE DANIELA</c:v>
                </c:pt>
                <c:pt idx="13">
                  <c:v>ILLAPA SAYAY JOhNNY PAUL</c:v>
                </c:pt>
                <c:pt idx="14">
                  <c:v>LLAMUCA SAIGUA CRISTIAN ALEXANDER</c:v>
                </c:pt>
                <c:pt idx="15">
                  <c:v>MENESES LLERENA LENIN ANThONY</c:v>
                </c:pt>
                <c:pt idx="16">
                  <c:v>MOROChO TENELEMA JUAN DANIEL</c:v>
                </c:pt>
                <c:pt idx="17">
                  <c:v>MUESES PAUCAR JONAThAN SANTIAGO</c:v>
                </c:pt>
                <c:pt idx="18">
                  <c:v>NARANJO FREIRE BRYAN ANIBAL</c:v>
                </c:pt>
                <c:pt idx="19">
                  <c:v>OROZCO LLUGLLA OLIVER PAUL</c:v>
                </c:pt>
                <c:pt idx="20">
                  <c:v>PARCO GUAÑO BYRON EDUARDO</c:v>
                </c:pt>
                <c:pt idx="21">
                  <c:v>PAREDES TACO JONAThAN RAUL</c:v>
                </c:pt>
                <c:pt idx="22">
                  <c:v>PEREZ ChAFLA JAIRO JEFFERSON</c:v>
                </c:pt>
                <c:pt idx="23">
                  <c:v>PONCE LOOR JORGE LUIS</c:v>
                </c:pt>
                <c:pt idx="24">
                  <c:v>ROJAS BRONCANO BYRON DAVID</c:v>
                </c:pt>
                <c:pt idx="25">
                  <c:v>ROMERO ORTIZ LADY ANDREINA</c:v>
                </c:pt>
                <c:pt idx="26">
                  <c:v>SALTOS MORENO JULIO RENE</c:v>
                </c:pt>
                <c:pt idx="27">
                  <c:v>SALTOS AVILEZ FERNANDO ELIAS</c:v>
                </c:pt>
                <c:pt idx="28">
                  <c:v>TIERRA TINGO DANNY ALEXANDER</c:v>
                </c:pt>
                <c:pt idx="29">
                  <c:v>TIUQUINGA TUQUINGA hENRY DANILO</c:v>
                </c:pt>
                <c:pt idx="30">
                  <c:v>TORRES GARCES JhOANA ELIZABETh
</c:v>
                </c:pt>
              </c:strCache>
            </c:strRef>
          </c:cat>
          <c:val>
            <c:numRef>
              <c:f>'PARCIAL 1'!$AB$3:$AB$33</c:f>
              <c:numCache>
                <c:formatCode>0.0</c:formatCode>
                <c:ptCount val="31"/>
                <c:pt idx="0">
                  <c:v>8.125</c:v>
                </c:pt>
                <c:pt idx="1">
                  <c:v>9.6666666666666679</c:v>
                </c:pt>
                <c:pt idx="2">
                  <c:v>8.4083333333333332</c:v>
                </c:pt>
                <c:pt idx="3">
                  <c:v>7.7857142857142856</c:v>
                </c:pt>
                <c:pt idx="4">
                  <c:v>9.3583333333333343</c:v>
                </c:pt>
                <c:pt idx="5">
                  <c:v>9.25</c:v>
                </c:pt>
                <c:pt idx="6">
                  <c:v>9.1428571428571423</c:v>
                </c:pt>
                <c:pt idx="7">
                  <c:v>8.2916666666666679</c:v>
                </c:pt>
                <c:pt idx="8">
                  <c:v>9.2083333333333321</c:v>
                </c:pt>
                <c:pt idx="9">
                  <c:v>6.5749999999999993</c:v>
                </c:pt>
                <c:pt idx="10">
                  <c:v>7.9249999999999998</c:v>
                </c:pt>
                <c:pt idx="11">
                  <c:v>7.8083333333333336</c:v>
                </c:pt>
                <c:pt idx="12">
                  <c:v>8.2142857142857135</c:v>
                </c:pt>
                <c:pt idx="13">
                  <c:v>6.1178571428571429</c:v>
                </c:pt>
                <c:pt idx="14">
                  <c:v>7.75</c:v>
                </c:pt>
                <c:pt idx="15">
                  <c:v>4.0000000000000009</c:v>
                </c:pt>
                <c:pt idx="16">
                  <c:v>6.9333333333333336</c:v>
                </c:pt>
                <c:pt idx="17">
                  <c:v>7.4583333333333339</c:v>
                </c:pt>
                <c:pt idx="18">
                  <c:v>4.75</c:v>
                </c:pt>
                <c:pt idx="19">
                  <c:v>8</c:v>
                </c:pt>
                <c:pt idx="20">
                  <c:v>6.1916666666666664</c:v>
                </c:pt>
                <c:pt idx="21">
                  <c:v>8.1714285714285708</c:v>
                </c:pt>
                <c:pt idx="22">
                  <c:v>9.1428571428571423</c:v>
                </c:pt>
                <c:pt idx="23">
                  <c:v>10</c:v>
                </c:pt>
                <c:pt idx="24">
                  <c:v>8.6963768115942024</c:v>
                </c:pt>
                <c:pt idx="25">
                  <c:v>7.0833333333333348</c:v>
                </c:pt>
                <c:pt idx="26">
                  <c:v>8.9</c:v>
                </c:pt>
                <c:pt idx="27">
                  <c:v>7.6666666666666661</c:v>
                </c:pt>
                <c:pt idx="28">
                  <c:v>8</c:v>
                </c:pt>
                <c:pt idx="29">
                  <c:v>7.958333333333333</c:v>
                </c:pt>
                <c:pt idx="30">
                  <c:v>7.79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3-4548-87C5-56A3E4750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64454240"/>
        <c:axId val="1264468800"/>
      </c:barChart>
      <c:lineChart>
        <c:grouping val="standard"/>
        <c:varyColors val="0"/>
        <c:ser>
          <c:idx val="1"/>
          <c:order val="1"/>
          <c:tx>
            <c:strRef>
              <c:f>'PARCIAL 1'!$AD$2</c:f>
              <c:strCache>
                <c:ptCount val="1"/>
                <c:pt idx="0">
                  <c:v>promedio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'PARCIAL 1'!$AD$3:$AD$32</c:f>
              <c:numCache>
                <c:formatCode>0.0</c:formatCode>
                <c:ptCount val="30"/>
                <c:pt idx="0">
                  <c:v>7.8828938756428242</c:v>
                </c:pt>
                <c:pt idx="1">
                  <c:v>7.8828938756428242</c:v>
                </c:pt>
                <c:pt idx="2">
                  <c:v>7.8828938756428242</c:v>
                </c:pt>
                <c:pt idx="3">
                  <c:v>7.8828938756428242</c:v>
                </c:pt>
                <c:pt idx="4">
                  <c:v>7.8828938756428242</c:v>
                </c:pt>
                <c:pt idx="5">
                  <c:v>7.8828938756428242</c:v>
                </c:pt>
                <c:pt idx="6">
                  <c:v>7.8828938756428242</c:v>
                </c:pt>
                <c:pt idx="7">
                  <c:v>7.8828938756428242</c:v>
                </c:pt>
                <c:pt idx="8">
                  <c:v>7.8828938756428242</c:v>
                </c:pt>
                <c:pt idx="9">
                  <c:v>7.8828938756428242</c:v>
                </c:pt>
                <c:pt idx="10">
                  <c:v>7.8828938756428242</c:v>
                </c:pt>
                <c:pt idx="11">
                  <c:v>7.8828938756428242</c:v>
                </c:pt>
                <c:pt idx="12">
                  <c:v>7.8828938756428242</c:v>
                </c:pt>
                <c:pt idx="13">
                  <c:v>7.8828938756428242</c:v>
                </c:pt>
                <c:pt idx="14">
                  <c:v>7.8828938756428242</c:v>
                </c:pt>
                <c:pt idx="15">
                  <c:v>7.8828938756428242</c:v>
                </c:pt>
                <c:pt idx="16">
                  <c:v>7.8828938756428242</c:v>
                </c:pt>
                <c:pt idx="17">
                  <c:v>7.8828938756428242</c:v>
                </c:pt>
                <c:pt idx="18">
                  <c:v>7.8828938756428242</c:v>
                </c:pt>
                <c:pt idx="19">
                  <c:v>7.8828938756428242</c:v>
                </c:pt>
                <c:pt idx="20">
                  <c:v>7.8828938756428242</c:v>
                </c:pt>
                <c:pt idx="21">
                  <c:v>7.8828938756428242</c:v>
                </c:pt>
                <c:pt idx="22">
                  <c:v>7.8828938756428242</c:v>
                </c:pt>
                <c:pt idx="23">
                  <c:v>7.8828938756428242</c:v>
                </c:pt>
                <c:pt idx="24">
                  <c:v>7.8828938756428242</c:v>
                </c:pt>
                <c:pt idx="25">
                  <c:v>7.8828938756428242</c:v>
                </c:pt>
                <c:pt idx="26">
                  <c:v>7.8828938756428242</c:v>
                </c:pt>
                <c:pt idx="27">
                  <c:v>7.8828938756428242</c:v>
                </c:pt>
                <c:pt idx="28">
                  <c:v>7.8828938756428242</c:v>
                </c:pt>
                <c:pt idx="29">
                  <c:v>7.8828938756428242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43-4548-87C5-56A3E4750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454240"/>
        <c:axId val="1264468800"/>
      </c:lineChart>
      <c:catAx>
        <c:axId val="126445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4468800"/>
        <c:crosses val="autoZero"/>
        <c:auto val="1"/>
        <c:lblAlgn val="ctr"/>
        <c:lblOffset val="100"/>
        <c:noMultiLvlLbl val="0"/>
      </c:catAx>
      <c:valAx>
        <c:axId val="1264468800"/>
        <c:scaling>
          <c:orientation val="minMax"/>
          <c:max val="10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445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4141</xdr:colOff>
      <xdr:row>36</xdr:row>
      <xdr:rowOff>53007</xdr:rowOff>
    </xdr:from>
    <xdr:to>
      <xdr:col>26</xdr:col>
      <xdr:colOff>236054</xdr:colOff>
      <xdr:row>51</xdr:row>
      <xdr:rowOff>87794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F027756-8FFA-9704-2176-18B83A435A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8"/>
  <sheetViews>
    <sheetView tabSelected="1" zoomScale="115" zoomScaleNormal="115" workbookViewId="0">
      <pane xSplit="2" ySplit="2" topLeftCell="P34" activePane="bottomRight" state="frozen"/>
      <selection pane="topRight" activeCell="D1" sqref="D1"/>
      <selection pane="bottomLeft" activeCell="A3" sqref="A3"/>
      <selection pane="bottomRight" activeCell="AB3" sqref="AB3:AB33"/>
    </sheetView>
  </sheetViews>
  <sheetFormatPr baseColWidth="10" defaultColWidth="11.42578125" defaultRowHeight="12.75" x14ac:dyDescent="0.2"/>
  <cols>
    <col min="1" max="1" width="3.28515625" style="2" customWidth="1"/>
    <col min="2" max="2" width="38.85546875" style="2" customWidth="1"/>
    <col min="3" max="5" width="4" style="12" customWidth="1"/>
    <col min="6" max="6" width="4.140625" style="11" customWidth="1"/>
    <col min="7" max="7" width="9.28515625" style="2" customWidth="1"/>
    <col min="8" max="8" width="7.42578125" style="2" customWidth="1"/>
    <col min="9" max="9" width="7" style="2" customWidth="1"/>
    <col min="10" max="10" width="6.85546875" style="40" customWidth="1"/>
    <col min="11" max="11" width="7.7109375" style="40" customWidth="1"/>
    <col min="12" max="12" width="8.28515625" style="2" customWidth="1"/>
    <col min="13" max="13" width="6.5703125" style="2" customWidth="1"/>
    <col min="14" max="14" width="8.28515625" style="37" customWidth="1"/>
    <col min="15" max="15" width="6.85546875" style="42" customWidth="1"/>
    <col min="16" max="16" width="7.42578125" style="42" customWidth="1"/>
    <col min="17" max="18" width="6.42578125" style="2" customWidth="1"/>
    <col min="19" max="20" width="7.7109375" style="2" customWidth="1"/>
    <col min="21" max="22" width="7.140625" style="2" customWidth="1"/>
    <col min="23" max="24" width="7.5703125" style="2" customWidth="1"/>
    <col min="25" max="25" width="5.85546875" style="1" customWidth="1"/>
    <col min="26" max="26" width="7.85546875" style="30" customWidth="1"/>
    <col min="27" max="27" width="5" style="1" customWidth="1"/>
    <col min="28" max="28" width="6.5703125" style="2" customWidth="1"/>
    <col min="29" max="29" width="0.140625" style="2" customWidth="1"/>
    <col min="30" max="30" width="7" style="2" customWidth="1"/>
    <col min="31" max="16384" width="11.42578125" style="2"/>
  </cols>
  <sheetData>
    <row r="1" spans="1:30" s="8" customFormat="1" ht="15.75" customHeight="1" x14ac:dyDescent="0.15">
      <c r="B1" s="8" t="s">
        <v>11</v>
      </c>
      <c r="C1" s="20"/>
      <c r="F1" s="43" t="s">
        <v>19</v>
      </c>
      <c r="G1" s="43"/>
      <c r="H1" s="43"/>
      <c r="I1" s="43"/>
      <c r="J1" s="43"/>
      <c r="K1" s="43"/>
      <c r="L1" s="43" t="s">
        <v>20</v>
      </c>
      <c r="M1" s="43"/>
      <c r="N1" s="43"/>
      <c r="O1" s="43"/>
      <c r="P1" s="43"/>
      <c r="Q1" s="43" t="s">
        <v>12</v>
      </c>
      <c r="R1" s="43"/>
      <c r="S1" s="43"/>
      <c r="T1" s="43"/>
      <c r="U1" s="43"/>
      <c r="V1" s="43"/>
      <c r="W1" s="43"/>
      <c r="X1" s="43"/>
      <c r="Y1" s="43"/>
      <c r="Z1" s="43"/>
    </row>
    <row r="2" spans="1:30" s="3" customFormat="1" ht="60" customHeight="1" x14ac:dyDescent="0.15">
      <c r="A2" s="7"/>
      <c r="B2" s="10" t="s">
        <v>0</v>
      </c>
      <c r="C2" s="44" t="s">
        <v>18</v>
      </c>
      <c r="D2" s="45"/>
      <c r="E2" s="45"/>
      <c r="F2" s="45"/>
      <c r="G2" s="5" t="s">
        <v>23</v>
      </c>
      <c r="H2" s="9" t="s">
        <v>24</v>
      </c>
      <c r="I2" s="9" t="s">
        <v>26</v>
      </c>
      <c r="J2" s="38" t="s">
        <v>8</v>
      </c>
      <c r="K2" s="38" t="s">
        <v>21</v>
      </c>
      <c r="L2" s="5" t="s">
        <v>29</v>
      </c>
      <c r="M2" s="5" t="s">
        <v>25</v>
      </c>
      <c r="N2" s="34" t="s">
        <v>27</v>
      </c>
      <c r="O2" s="31" t="s">
        <v>8</v>
      </c>
      <c r="P2" s="31" t="s">
        <v>22</v>
      </c>
      <c r="Q2" s="27" t="s">
        <v>13</v>
      </c>
      <c r="R2" s="27"/>
      <c r="S2" s="27" t="s">
        <v>14</v>
      </c>
      <c r="T2" s="27"/>
      <c r="U2" s="27" t="s">
        <v>15</v>
      </c>
      <c r="V2" s="27"/>
      <c r="W2" s="27" t="s">
        <v>16</v>
      </c>
      <c r="X2" s="27"/>
      <c r="Y2" s="6" t="s">
        <v>8</v>
      </c>
      <c r="Z2" s="28" t="s">
        <v>9</v>
      </c>
      <c r="AA2" s="6" t="s">
        <v>10</v>
      </c>
      <c r="AB2" s="21" t="s">
        <v>28</v>
      </c>
      <c r="AD2" s="3" t="s">
        <v>63</v>
      </c>
    </row>
    <row r="3" spans="1:30" ht="17.25" customHeight="1" x14ac:dyDescent="0.35">
      <c r="A3" s="4">
        <v>1</v>
      </c>
      <c r="B3" s="24" t="s">
        <v>32</v>
      </c>
      <c r="C3" s="14">
        <v>4</v>
      </c>
      <c r="D3" s="14">
        <v>10</v>
      </c>
      <c r="E3" s="14">
        <v>10</v>
      </c>
      <c r="F3" s="15">
        <v>8</v>
      </c>
      <c r="G3" s="11">
        <v>10</v>
      </c>
      <c r="H3" s="16">
        <v>10</v>
      </c>
      <c r="I3" s="16">
        <v>10</v>
      </c>
      <c r="J3" s="39">
        <f t="shared" ref="J3:J33" si="0">AVERAGE(C3:I3)</f>
        <v>8.8571428571428577</v>
      </c>
      <c r="K3" s="39">
        <f>J3*3.5/10</f>
        <v>3.1</v>
      </c>
      <c r="L3" s="18">
        <v>10</v>
      </c>
      <c r="M3" s="18">
        <v>10</v>
      </c>
      <c r="N3" s="35">
        <v>7</v>
      </c>
      <c r="O3" s="41">
        <f>AVERAGE(L3:N3)</f>
        <v>9</v>
      </c>
      <c r="P3" s="41">
        <f>O3*3.5/10</f>
        <v>3.15</v>
      </c>
      <c r="Q3" s="18">
        <v>6</v>
      </c>
      <c r="R3" s="18"/>
      <c r="S3" s="18">
        <v>6</v>
      </c>
      <c r="T3" s="18"/>
      <c r="U3" s="18">
        <v>6</v>
      </c>
      <c r="V3" s="18"/>
      <c r="W3" s="18">
        <v>7</v>
      </c>
      <c r="X3" s="18"/>
      <c r="Y3" s="17">
        <f>AVERAGE(Q3:W3)</f>
        <v>6.25</v>
      </c>
      <c r="Z3" s="29">
        <f>Y3*3/10</f>
        <v>1.875</v>
      </c>
      <c r="AA3" s="13"/>
      <c r="AB3" s="22">
        <f>Z3+P3+K3</f>
        <v>8.125</v>
      </c>
      <c r="AC3" s="19">
        <f>+AB27</f>
        <v>8.6963768115942024</v>
      </c>
      <c r="AD3" s="26">
        <f>+AB34</f>
        <v>7.8828938756428242</v>
      </c>
    </row>
    <row r="4" spans="1:30" ht="17.25" customHeight="1" x14ac:dyDescent="0.35">
      <c r="A4" s="4">
        <v>2</v>
      </c>
      <c r="B4" s="24" t="s">
        <v>33</v>
      </c>
      <c r="C4" s="15">
        <v>6</v>
      </c>
      <c r="D4" s="15"/>
      <c r="E4" s="15">
        <v>10</v>
      </c>
      <c r="F4" s="15">
        <v>10</v>
      </c>
      <c r="G4" s="14">
        <v>10</v>
      </c>
      <c r="H4" s="16">
        <v>10</v>
      </c>
      <c r="I4" s="16">
        <v>10</v>
      </c>
      <c r="J4" s="39">
        <f t="shared" si="0"/>
        <v>9.3333333333333339</v>
      </c>
      <c r="K4" s="39">
        <f t="shared" ref="K4:K33" si="1">J4*3.5/10</f>
        <v>3.2666666666666671</v>
      </c>
      <c r="L4" s="18">
        <v>10</v>
      </c>
      <c r="M4" s="18">
        <v>10</v>
      </c>
      <c r="N4" s="35">
        <v>10</v>
      </c>
      <c r="O4" s="41">
        <f t="shared" ref="O4:O33" si="2">AVERAGE(L4:N4)</f>
        <v>10</v>
      </c>
      <c r="P4" s="41">
        <f t="shared" ref="P4:P33" si="3">O4*3.5/10</f>
        <v>3.5</v>
      </c>
      <c r="Q4" s="18"/>
      <c r="R4" s="18"/>
      <c r="S4" s="18"/>
      <c r="T4" s="18"/>
      <c r="U4" s="18"/>
      <c r="V4" s="18"/>
      <c r="W4" s="18"/>
      <c r="X4" s="18"/>
      <c r="Y4" s="17"/>
      <c r="Z4" s="29">
        <f>AB4-AA4</f>
        <v>2.9000000000000004</v>
      </c>
      <c r="AA4" s="13">
        <f>+P4+K4</f>
        <v>6.7666666666666675</v>
      </c>
      <c r="AB4" s="22">
        <f>AA4*10/7</f>
        <v>9.6666666666666679</v>
      </c>
      <c r="AC4" s="19">
        <f>+AC3</f>
        <v>8.6963768115942024</v>
      </c>
      <c r="AD4" s="26">
        <f>+AD3</f>
        <v>7.8828938756428242</v>
      </c>
    </row>
    <row r="5" spans="1:30" ht="17.25" customHeight="1" x14ac:dyDescent="0.35">
      <c r="A5" s="4">
        <v>3</v>
      </c>
      <c r="B5" s="24" t="s">
        <v>34</v>
      </c>
      <c r="C5" s="15">
        <v>7</v>
      </c>
      <c r="D5" s="15"/>
      <c r="E5" s="15">
        <v>2</v>
      </c>
      <c r="F5" s="15">
        <v>10</v>
      </c>
      <c r="G5" s="14">
        <v>10</v>
      </c>
      <c r="H5" s="16">
        <v>10</v>
      </c>
      <c r="I5" s="16">
        <v>10</v>
      </c>
      <c r="J5" s="39">
        <f t="shared" si="0"/>
        <v>8.1666666666666661</v>
      </c>
      <c r="K5" s="39">
        <f t="shared" si="1"/>
        <v>2.8583333333333334</v>
      </c>
      <c r="L5" s="18">
        <v>10</v>
      </c>
      <c r="M5" s="18">
        <v>10</v>
      </c>
      <c r="N5" s="35">
        <v>7</v>
      </c>
      <c r="O5" s="41">
        <f t="shared" si="2"/>
        <v>9</v>
      </c>
      <c r="P5" s="41">
        <f t="shared" si="3"/>
        <v>3.15</v>
      </c>
      <c r="Q5" s="18">
        <v>8</v>
      </c>
      <c r="R5" s="18"/>
      <c r="S5" s="18">
        <v>8</v>
      </c>
      <c r="T5" s="18"/>
      <c r="U5" s="18">
        <v>8</v>
      </c>
      <c r="V5" s="18"/>
      <c r="W5" s="18">
        <v>8</v>
      </c>
      <c r="X5" s="18"/>
      <c r="Y5" s="17">
        <f>AVERAGE(Q5:W5)</f>
        <v>8</v>
      </c>
      <c r="Z5" s="29">
        <f>Y5*3/10</f>
        <v>2.4</v>
      </c>
      <c r="AA5" s="13"/>
      <c r="AB5" s="22">
        <f>Z5+P5+K5</f>
        <v>8.4083333333333332</v>
      </c>
      <c r="AC5" s="19">
        <f t="shared" ref="AC5:AD25" si="4">+AC4</f>
        <v>8.6963768115942024</v>
      </c>
      <c r="AD5" s="26">
        <f t="shared" si="4"/>
        <v>7.8828938756428242</v>
      </c>
    </row>
    <row r="6" spans="1:30" ht="17.25" customHeight="1" x14ac:dyDescent="0.35">
      <c r="A6" s="4">
        <v>4</v>
      </c>
      <c r="B6" s="24" t="s">
        <v>35</v>
      </c>
      <c r="C6" s="15">
        <v>2</v>
      </c>
      <c r="D6" s="15">
        <v>5</v>
      </c>
      <c r="E6" s="15">
        <v>1</v>
      </c>
      <c r="F6" s="15">
        <v>1</v>
      </c>
      <c r="G6" s="14">
        <v>10</v>
      </c>
      <c r="H6" s="16">
        <v>10</v>
      </c>
      <c r="I6" s="16">
        <v>10</v>
      </c>
      <c r="J6" s="39">
        <f t="shared" si="0"/>
        <v>5.5714285714285712</v>
      </c>
      <c r="K6" s="39">
        <f t="shared" si="1"/>
        <v>1.95</v>
      </c>
      <c r="L6" s="18">
        <v>10</v>
      </c>
      <c r="M6" s="18">
        <v>10</v>
      </c>
      <c r="N6" s="36">
        <v>10</v>
      </c>
      <c r="O6" s="41">
        <f t="shared" si="2"/>
        <v>10</v>
      </c>
      <c r="P6" s="41">
        <f t="shared" si="3"/>
        <v>3.5</v>
      </c>
      <c r="Q6" s="18"/>
      <c r="R6" s="18"/>
      <c r="S6" s="18"/>
      <c r="T6" s="18"/>
      <c r="U6" s="18"/>
      <c r="V6" s="18"/>
      <c r="W6" s="18"/>
      <c r="X6" s="18"/>
      <c r="Y6" s="17"/>
      <c r="Z6" s="29">
        <f>AB6-AA6</f>
        <v>2.3357142857142854</v>
      </c>
      <c r="AA6" s="13">
        <f>+P6+K6</f>
        <v>5.45</v>
      </c>
      <c r="AB6" s="22">
        <f>AA6*10/7</f>
        <v>7.7857142857142856</v>
      </c>
      <c r="AC6" s="19">
        <f t="shared" si="4"/>
        <v>8.6963768115942024</v>
      </c>
      <c r="AD6" s="26">
        <f t="shared" si="4"/>
        <v>7.8828938756428242</v>
      </c>
    </row>
    <row r="7" spans="1:30" ht="17.25" customHeight="1" x14ac:dyDescent="0.35">
      <c r="A7" s="4">
        <v>5</v>
      </c>
      <c r="B7" s="24" t="s">
        <v>36</v>
      </c>
      <c r="C7" s="15">
        <v>8</v>
      </c>
      <c r="D7" s="15"/>
      <c r="E7" s="25">
        <v>1</v>
      </c>
      <c r="F7" s="15">
        <v>10</v>
      </c>
      <c r="G7" s="14">
        <v>10</v>
      </c>
      <c r="H7" s="16">
        <v>10</v>
      </c>
      <c r="I7" s="16">
        <v>10</v>
      </c>
      <c r="J7" s="39">
        <f t="shared" si="0"/>
        <v>8.1666666666666661</v>
      </c>
      <c r="K7" s="39">
        <f t="shared" si="1"/>
        <v>2.8583333333333334</v>
      </c>
      <c r="L7" s="18">
        <v>10</v>
      </c>
      <c r="M7" s="18">
        <v>10</v>
      </c>
      <c r="N7" s="35">
        <v>10</v>
      </c>
      <c r="O7" s="41">
        <f t="shared" si="2"/>
        <v>10</v>
      </c>
      <c r="P7" s="41">
        <f t="shared" si="3"/>
        <v>3.5</v>
      </c>
      <c r="Q7" s="18">
        <v>10</v>
      </c>
      <c r="R7" s="18"/>
      <c r="S7" s="18">
        <v>10</v>
      </c>
      <c r="T7" s="18"/>
      <c r="U7" s="18">
        <v>10</v>
      </c>
      <c r="V7" s="18"/>
      <c r="W7" s="18">
        <v>10</v>
      </c>
      <c r="X7" s="18"/>
      <c r="Y7" s="17">
        <f>AVERAGE(Q7:W7)</f>
        <v>10</v>
      </c>
      <c r="Z7" s="29">
        <f>Y7*3/10</f>
        <v>3</v>
      </c>
      <c r="AA7" s="13"/>
      <c r="AB7" s="22">
        <f>Z7+P7+K7</f>
        <v>9.3583333333333343</v>
      </c>
      <c r="AC7" s="19">
        <f t="shared" si="4"/>
        <v>8.6963768115942024</v>
      </c>
      <c r="AD7" s="26">
        <f t="shared" si="4"/>
        <v>7.8828938756428242</v>
      </c>
    </row>
    <row r="8" spans="1:30" ht="17.25" customHeight="1" x14ac:dyDescent="0.35">
      <c r="A8" s="4">
        <v>6</v>
      </c>
      <c r="B8" s="24" t="s">
        <v>37</v>
      </c>
      <c r="C8" s="15">
        <v>10</v>
      </c>
      <c r="D8" s="15"/>
      <c r="E8" s="15">
        <v>1</v>
      </c>
      <c r="F8" s="15">
        <v>10</v>
      </c>
      <c r="G8" s="14">
        <v>10</v>
      </c>
      <c r="H8" s="16">
        <v>10</v>
      </c>
      <c r="I8" s="16">
        <v>10</v>
      </c>
      <c r="J8" s="39">
        <f t="shared" si="0"/>
        <v>8.5</v>
      </c>
      <c r="K8" s="39">
        <f t="shared" si="1"/>
        <v>2.9750000000000001</v>
      </c>
      <c r="L8" s="18">
        <v>10</v>
      </c>
      <c r="M8" s="18">
        <v>10</v>
      </c>
      <c r="N8" s="35">
        <v>10</v>
      </c>
      <c r="O8" s="41">
        <f t="shared" si="2"/>
        <v>10</v>
      </c>
      <c r="P8" s="41">
        <f t="shared" si="3"/>
        <v>3.5</v>
      </c>
      <c r="Q8" s="18"/>
      <c r="R8" s="18"/>
      <c r="S8" s="18"/>
      <c r="T8" s="18"/>
      <c r="U8" s="18"/>
      <c r="V8" s="18"/>
      <c r="W8" s="18"/>
      <c r="X8" s="18"/>
      <c r="Y8" s="17"/>
      <c r="Z8" s="29">
        <f t="shared" ref="Z8:Z9" si="5">AB8-AA8</f>
        <v>2.7750000000000004</v>
      </c>
      <c r="AA8" s="13">
        <f t="shared" ref="AA8:AA9" si="6">+P8+K8</f>
        <v>6.4749999999999996</v>
      </c>
      <c r="AB8" s="22">
        <f t="shared" ref="AB8:AB9" si="7">AA8*10/7</f>
        <v>9.25</v>
      </c>
      <c r="AC8" s="19">
        <f t="shared" si="4"/>
        <v>8.6963768115942024</v>
      </c>
      <c r="AD8" s="26">
        <f t="shared" si="4"/>
        <v>7.8828938756428242</v>
      </c>
    </row>
    <row r="9" spans="1:30" ht="17.25" customHeight="1" x14ac:dyDescent="0.35">
      <c r="A9" s="4">
        <v>7</v>
      </c>
      <c r="B9" s="24" t="s">
        <v>38</v>
      </c>
      <c r="C9" s="15">
        <v>7</v>
      </c>
      <c r="D9" s="15">
        <v>10</v>
      </c>
      <c r="E9" s="15">
        <v>1</v>
      </c>
      <c r="F9" s="15">
        <v>10</v>
      </c>
      <c r="G9" s="14">
        <v>10</v>
      </c>
      <c r="H9" s="16">
        <v>10</v>
      </c>
      <c r="I9" s="16">
        <v>10</v>
      </c>
      <c r="J9" s="39">
        <f t="shared" si="0"/>
        <v>8.2857142857142865</v>
      </c>
      <c r="K9" s="39">
        <f t="shared" si="1"/>
        <v>2.9000000000000004</v>
      </c>
      <c r="L9" s="18">
        <v>10</v>
      </c>
      <c r="M9" s="18">
        <v>10</v>
      </c>
      <c r="N9" s="35">
        <v>10</v>
      </c>
      <c r="O9" s="41">
        <f t="shared" si="2"/>
        <v>10</v>
      </c>
      <c r="P9" s="41">
        <f t="shared" si="3"/>
        <v>3.5</v>
      </c>
      <c r="Q9" s="18"/>
      <c r="R9" s="18"/>
      <c r="S9" s="18"/>
      <c r="T9" s="18"/>
      <c r="U9" s="18"/>
      <c r="V9" s="18"/>
      <c r="W9" s="18"/>
      <c r="X9" s="18"/>
      <c r="Y9" s="17"/>
      <c r="Z9" s="29">
        <f t="shared" si="5"/>
        <v>2.742857142857142</v>
      </c>
      <c r="AA9" s="13">
        <f t="shared" si="6"/>
        <v>6.4</v>
      </c>
      <c r="AB9" s="22">
        <f t="shared" si="7"/>
        <v>9.1428571428571423</v>
      </c>
      <c r="AC9" s="19">
        <f t="shared" si="4"/>
        <v>8.6963768115942024</v>
      </c>
      <c r="AD9" s="26">
        <f t="shared" si="4"/>
        <v>7.8828938756428242</v>
      </c>
    </row>
    <row r="10" spans="1:30" ht="17.25" customHeight="1" x14ac:dyDescent="0.35">
      <c r="A10" s="4">
        <v>8</v>
      </c>
      <c r="B10" s="24" t="s">
        <v>39</v>
      </c>
      <c r="C10" s="15">
        <v>10</v>
      </c>
      <c r="D10" s="15"/>
      <c r="E10" s="15">
        <v>6</v>
      </c>
      <c r="F10" s="15">
        <v>10</v>
      </c>
      <c r="G10" s="14">
        <v>10</v>
      </c>
      <c r="H10" s="16">
        <v>10</v>
      </c>
      <c r="I10" s="16">
        <v>10</v>
      </c>
      <c r="J10" s="39">
        <f t="shared" si="0"/>
        <v>9.3333333333333339</v>
      </c>
      <c r="K10" s="39">
        <f t="shared" si="1"/>
        <v>3.2666666666666671</v>
      </c>
      <c r="L10" s="18">
        <v>10</v>
      </c>
      <c r="M10" s="18">
        <v>10</v>
      </c>
      <c r="N10" s="35">
        <v>7</v>
      </c>
      <c r="O10" s="41">
        <f t="shared" si="2"/>
        <v>9</v>
      </c>
      <c r="P10" s="41">
        <f t="shared" si="3"/>
        <v>3.15</v>
      </c>
      <c r="Q10" s="18">
        <v>6</v>
      </c>
      <c r="R10" s="18"/>
      <c r="S10" s="18">
        <v>6</v>
      </c>
      <c r="T10" s="18"/>
      <c r="U10" s="18">
        <v>6</v>
      </c>
      <c r="V10" s="18"/>
      <c r="W10" s="18">
        <v>7</v>
      </c>
      <c r="X10" s="18"/>
      <c r="Y10" s="17">
        <f t="shared" ref="Y10:Y14" si="8">AVERAGE(Q10:W10)</f>
        <v>6.25</v>
      </c>
      <c r="Z10" s="29">
        <f t="shared" ref="Z10:Z14" si="9">Y10*3/10</f>
        <v>1.875</v>
      </c>
      <c r="AA10" s="13"/>
      <c r="AB10" s="22">
        <f t="shared" ref="AB10:AB14" si="10">Z10+P10+K10</f>
        <v>8.2916666666666679</v>
      </c>
      <c r="AC10" s="19">
        <f t="shared" si="4"/>
        <v>8.6963768115942024</v>
      </c>
      <c r="AD10" s="26">
        <f t="shared" si="4"/>
        <v>7.8828938756428242</v>
      </c>
    </row>
    <row r="11" spans="1:30" ht="17.25" customHeight="1" x14ac:dyDescent="0.35">
      <c r="A11" s="4">
        <v>9</v>
      </c>
      <c r="B11" s="24" t="s">
        <v>40</v>
      </c>
      <c r="C11" s="32">
        <v>1</v>
      </c>
      <c r="E11" s="15">
        <v>10</v>
      </c>
      <c r="F11" s="15">
        <v>10</v>
      </c>
      <c r="G11" s="14">
        <v>10</v>
      </c>
      <c r="H11" s="16">
        <v>10</v>
      </c>
      <c r="I11" s="16">
        <v>10</v>
      </c>
      <c r="J11" s="39">
        <f t="shared" si="0"/>
        <v>8.5</v>
      </c>
      <c r="K11" s="39">
        <f t="shared" si="1"/>
        <v>2.9750000000000001</v>
      </c>
      <c r="L11" s="18">
        <v>10</v>
      </c>
      <c r="M11" s="18">
        <v>10</v>
      </c>
      <c r="N11" s="35">
        <v>9</v>
      </c>
      <c r="O11" s="41">
        <f t="shared" si="2"/>
        <v>9.6666666666666661</v>
      </c>
      <c r="P11" s="41">
        <f t="shared" si="3"/>
        <v>3.3833333333333329</v>
      </c>
      <c r="Q11" s="18">
        <v>9</v>
      </c>
      <c r="R11" s="18"/>
      <c r="S11" s="18">
        <v>10</v>
      </c>
      <c r="T11" s="18"/>
      <c r="U11" s="18">
        <v>10</v>
      </c>
      <c r="V11" s="18"/>
      <c r="W11" s="18">
        <v>9</v>
      </c>
      <c r="X11" s="18"/>
      <c r="Y11" s="17">
        <f t="shared" si="8"/>
        <v>9.5</v>
      </c>
      <c r="Z11" s="29">
        <f t="shared" si="9"/>
        <v>2.85</v>
      </c>
      <c r="AA11" s="13"/>
      <c r="AB11" s="22">
        <f t="shared" si="10"/>
        <v>9.2083333333333321</v>
      </c>
      <c r="AC11" s="19">
        <f t="shared" si="4"/>
        <v>8.6963768115942024</v>
      </c>
      <c r="AD11" s="26">
        <f t="shared" si="4"/>
        <v>7.8828938756428242</v>
      </c>
    </row>
    <row r="12" spans="1:30" ht="17.25" customHeight="1" x14ac:dyDescent="0.35">
      <c r="A12" s="4">
        <v>10</v>
      </c>
      <c r="B12" s="24" t="s">
        <v>41</v>
      </c>
      <c r="C12" s="15">
        <v>1</v>
      </c>
      <c r="D12" s="15">
        <v>10</v>
      </c>
      <c r="E12" s="25">
        <v>1</v>
      </c>
      <c r="F12" s="25">
        <v>1</v>
      </c>
      <c r="G12" s="14">
        <v>10</v>
      </c>
      <c r="H12" s="16">
        <v>10</v>
      </c>
      <c r="I12" s="16">
        <v>10</v>
      </c>
      <c r="J12" s="39">
        <f t="shared" si="0"/>
        <v>6.1428571428571432</v>
      </c>
      <c r="K12" s="39">
        <f t="shared" si="1"/>
        <v>2.15</v>
      </c>
      <c r="L12" s="18">
        <v>10</v>
      </c>
      <c r="M12" s="18">
        <v>10</v>
      </c>
      <c r="N12" s="35">
        <v>7</v>
      </c>
      <c r="O12" s="41">
        <f t="shared" si="2"/>
        <v>9</v>
      </c>
      <c r="P12" s="41">
        <f t="shared" si="3"/>
        <v>3.15</v>
      </c>
      <c r="Q12" s="18">
        <v>4</v>
      </c>
      <c r="R12" s="18"/>
      <c r="S12" s="18">
        <v>4</v>
      </c>
      <c r="T12" s="18"/>
      <c r="U12" s="18">
        <v>4</v>
      </c>
      <c r="V12" s="18"/>
      <c r="W12" s="18">
        <v>5</v>
      </c>
      <c r="X12" s="18"/>
      <c r="Y12" s="17">
        <f t="shared" si="8"/>
        <v>4.25</v>
      </c>
      <c r="Z12" s="29">
        <f t="shared" si="9"/>
        <v>1.2749999999999999</v>
      </c>
      <c r="AA12" s="13"/>
      <c r="AB12" s="22">
        <f t="shared" si="10"/>
        <v>6.5749999999999993</v>
      </c>
      <c r="AC12" s="19">
        <f t="shared" si="4"/>
        <v>8.6963768115942024</v>
      </c>
      <c r="AD12" s="26">
        <f t="shared" si="4"/>
        <v>7.8828938756428242</v>
      </c>
    </row>
    <row r="13" spans="1:30" ht="17.25" customHeight="1" x14ac:dyDescent="0.35">
      <c r="A13" s="4">
        <v>11</v>
      </c>
      <c r="B13" s="24" t="s">
        <v>42</v>
      </c>
      <c r="C13" s="15">
        <v>4</v>
      </c>
      <c r="D13" s="15"/>
      <c r="E13" s="15">
        <v>10</v>
      </c>
      <c r="F13" s="15">
        <v>1</v>
      </c>
      <c r="G13" s="14">
        <v>4</v>
      </c>
      <c r="H13" s="16">
        <v>4</v>
      </c>
      <c r="I13" s="16">
        <v>10</v>
      </c>
      <c r="J13" s="39">
        <f t="shared" si="0"/>
        <v>5.5</v>
      </c>
      <c r="K13" s="39">
        <f t="shared" si="1"/>
        <v>1.925</v>
      </c>
      <c r="L13" s="18">
        <v>10</v>
      </c>
      <c r="M13" s="18">
        <v>7</v>
      </c>
      <c r="N13" s="35">
        <v>10</v>
      </c>
      <c r="O13" s="41">
        <f t="shared" si="2"/>
        <v>9</v>
      </c>
      <c r="P13" s="41">
        <f t="shared" si="3"/>
        <v>3.15</v>
      </c>
      <c r="Q13" s="18">
        <v>9</v>
      </c>
      <c r="R13" s="18"/>
      <c r="S13" s="18">
        <v>10</v>
      </c>
      <c r="T13" s="18"/>
      <c r="U13" s="18">
        <v>10</v>
      </c>
      <c r="V13" s="18"/>
      <c r="W13" s="18">
        <v>9</v>
      </c>
      <c r="X13" s="18"/>
      <c r="Y13" s="17">
        <f t="shared" si="8"/>
        <v>9.5</v>
      </c>
      <c r="Z13" s="29">
        <f t="shared" si="9"/>
        <v>2.85</v>
      </c>
      <c r="AA13" s="13"/>
      <c r="AB13" s="22">
        <f t="shared" si="10"/>
        <v>7.9249999999999998</v>
      </c>
      <c r="AC13" s="19">
        <f t="shared" si="4"/>
        <v>8.6963768115942024</v>
      </c>
      <c r="AD13" s="26">
        <f t="shared" si="4"/>
        <v>7.8828938756428242</v>
      </c>
    </row>
    <row r="14" spans="1:30" ht="17.25" customHeight="1" x14ac:dyDescent="0.35">
      <c r="A14" s="4">
        <v>12</v>
      </c>
      <c r="B14" s="24" t="s">
        <v>43</v>
      </c>
      <c r="C14" s="15">
        <v>7</v>
      </c>
      <c r="D14" s="15"/>
      <c r="E14" s="15">
        <v>1</v>
      </c>
      <c r="F14" s="15">
        <v>4</v>
      </c>
      <c r="G14" s="14">
        <v>10</v>
      </c>
      <c r="H14" s="16">
        <v>10</v>
      </c>
      <c r="I14" s="16">
        <v>10</v>
      </c>
      <c r="J14" s="39">
        <f t="shared" si="0"/>
        <v>7</v>
      </c>
      <c r="K14" s="39">
        <f t="shared" si="1"/>
        <v>2.4500000000000002</v>
      </c>
      <c r="L14" s="18">
        <v>10</v>
      </c>
      <c r="M14" s="18">
        <v>10</v>
      </c>
      <c r="N14" s="35">
        <v>6</v>
      </c>
      <c r="O14" s="41">
        <f t="shared" si="2"/>
        <v>8.6666666666666661</v>
      </c>
      <c r="P14" s="41">
        <f t="shared" si="3"/>
        <v>3.0333333333333332</v>
      </c>
      <c r="Q14" s="18">
        <v>8</v>
      </c>
      <c r="R14" s="18"/>
      <c r="S14" s="18">
        <v>7</v>
      </c>
      <c r="T14" s="18"/>
      <c r="U14" s="18">
        <v>8</v>
      </c>
      <c r="V14" s="18"/>
      <c r="W14" s="18">
        <v>8</v>
      </c>
      <c r="X14" s="18"/>
      <c r="Y14" s="17">
        <f t="shared" si="8"/>
        <v>7.75</v>
      </c>
      <c r="Z14" s="29">
        <f t="shared" si="9"/>
        <v>2.3250000000000002</v>
      </c>
      <c r="AA14" s="13"/>
      <c r="AB14" s="22">
        <f t="shared" si="10"/>
        <v>7.8083333333333336</v>
      </c>
      <c r="AC14" s="19">
        <f t="shared" si="4"/>
        <v>8.6963768115942024</v>
      </c>
      <c r="AD14" s="26">
        <f t="shared" si="4"/>
        <v>7.8828938756428242</v>
      </c>
    </row>
    <row r="15" spans="1:30" ht="17.25" customHeight="1" x14ac:dyDescent="0.35">
      <c r="A15" s="4">
        <v>13</v>
      </c>
      <c r="B15" s="24" t="s">
        <v>44</v>
      </c>
      <c r="C15" s="15">
        <v>1</v>
      </c>
      <c r="D15" s="15">
        <v>10</v>
      </c>
      <c r="E15" s="15">
        <v>1</v>
      </c>
      <c r="F15" s="15">
        <v>10</v>
      </c>
      <c r="G15" s="14">
        <v>10</v>
      </c>
      <c r="H15" s="16">
        <v>10</v>
      </c>
      <c r="I15" s="16">
        <v>10</v>
      </c>
      <c r="J15" s="39">
        <f t="shared" si="0"/>
        <v>7.4285714285714288</v>
      </c>
      <c r="K15" s="39">
        <f t="shared" si="1"/>
        <v>2.6</v>
      </c>
      <c r="L15" s="18">
        <v>10</v>
      </c>
      <c r="M15" s="18">
        <v>10</v>
      </c>
      <c r="N15" s="36">
        <v>7</v>
      </c>
      <c r="O15" s="41">
        <f t="shared" si="2"/>
        <v>9</v>
      </c>
      <c r="P15" s="41">
        <f t="shared" si="3"/>
        <v>3.15</v>
      </c>
      <c r="Q15" s="18"/>
      <c r="R15" s="18"/>
      <c r="S15" s="18"/>
      <c r="T15" s="18"/>
      <c r="U15" s="18"/>
      <c r="V15" s="18"/>
      <c r="W15" s="18"/>
      <c r="X15" s="18"/>
      <c r="Y15" s="17"/>
      <c r="Z15" s="29">
        <f>AB15-AA15</f>
        <v>2.4642857142857135</v>
      </c>
      <c r="AA15" s="13">
        <f>+P15+K15</f>
        <v>5.75</v>
      </c>
      <c r="AB15" s="22">
        <f>AA15*10/7</f>
        <v>8.2142857142857135</v>
      </c>
      <c r="AC15" s="19">
        <f t="shared" si="4"/>
        <v>8.6963768115942024</v>
      </c>
      <c r="AD15" s="26">
        <f t="shared" si="4"/>
        <v>7.8828938756428242</v>
      </c>
    </row>
    <row r="16" spans="1:30" ht="17.25" customHeight="1" x14ac:dyDescent="0.35">
      <c r="A16" s="4">
        <v>14</v>
      </c>
      <c r="B16" s="24" t="s">
        <v>45</v>
      </c>
      <c r="C16" s="15">
        <v>2</v>
      </c>
      <c r="D16" s="15"/>
      <c r="E16" s="15">
        <v>1</v>
      </c>
      <c r="F16" s="15">
        <v>7</v>
      </c>
      <c r="G16" s="14">
        <v>2</v>
      </c>
      <c r="H16" s="16">
        <v>2</v>
      </c>
      <c r="I16" s="16">
        <v>5</v>
      </c>
      <c r="J16" s="39">
        <f t="shared" si="0"/>
        <v>3.1666666666666665</v>
      </c>
      <c r="K16" s="39">
        <f t="shared" si="1"/>
        <v>1.1083333333333332</v>
      </c>
      <c r="L16" s="18">
        <v>10</v>
      </c>
      <c r="M16" s="18">
        <v>4</v>
      </c>
      <c r="N16" s="35">
        <v>8</v>
      </c>
      <c r="O16" s="41">
        <f t="shared" si="2"/>
        <v>7.333333333333333</v>
      </c>
      <c r="P16" s="41">
        <f t="shared" si="3"/>
        <v>2.5666666666666664</v>
      </c>
      <c r="Q16" s="18">
        <v>7</v>
      </c>
      <c r="R16" s="18">
        <v>10</v>
      </c>
      <c r="S16" s="18">
        <v>5</v>
      </c>
      <c r="T16" s="18">
        <v>10</v>
      </c>
      <c r="U16" s="18">
        <v>8</v>
      </c>
      <c r="V16" s="18">
        <v>10</v>
      </c>
      <c r="W16" s="18">
        <v>7</v>
      </c>
      <c r="X16" s="18">
        <v>10</v>
      </c>
      <c r="Y16" s="17">
        <f>AVERAGE(Q16:W16)</f>
        <v>8.1428571428571423</v>
      </c>
      <c r="Z16" s="29">
        <f>Y16*3/10</f>
        <v>2.4428571428571426</v>
      </c>
      <c r="AA16" s="13"/>
      <c r="AB16" s="22">
        <f>Z16+P16+K16</f>
        <v>6.1178571428571429</v>
      </c>
      <c r="AC16" s="19">
        <f t="shared" si="4"/>
        <v>8.6963768115942024</v>
      </c>
      <c r="AD16" s="26">
        <f t="shared" si="4"/>
        <v>7.8828938756428242</v>
      </c>
    </row>
    <row r="17" spans="1:30" ht="17.25" customHeight="1" x14ac:dyDescent="0.35">
      <c r="A17" s="4">
        <v>15</v>
      </c>
      <c r="B17" s="24" t="s">
        <v>46</v>
      </c>
      <c r="C17" s="15">
        <v>1</v>
      </c>
      <c r="D17" s="15"/>
      <c r="E17" s="15">
        <v>1</v>
      </c>
      <c r="F17" s="15">
        <v>1</v>
      </c>
      <c r="G17" s="14">
        <v>10</v>
      </c>
      <c r="H17" s="16">
        <v>10</v>
      </c>
      <c r="I17" s="16">
        <v>10</v>
      </c>
      <c r="J17" s="39">
        <f t="shared" si="0"/>
        <v>5.5</v>
      </c>
      <c r="K17" s="39">
        <f t="shared" si="1"/>
        <v>1.925</v>
      </c>
      <c r="L17" s="18">
        <v>10</v>
      </c>
      <c r="M17" s="18">
        <v>10</v>
      </c>
      <c r="N17" s="35">
        <v>10</v>
      </c>
      <c r="O17" s="41">
        <f t="shared" si="2"/>
        <v>10</v>
      </c>
      <c r="P17" s="41">
        <f t="shared" si="3"/>
        <v>3.5</v>
      </c>
      <c r="Q17" s="18"/>
      <c r="R17" s="18"/>
      <c r="S17" s="18"/>
      <c r="T17" s="18"/>
      <c r="U17" s="18"/>
      <c r="V17" s="18"/>
      <c r="W17" s="18"/>
      <c r="X17" s="18"/>
      <c r="Y17" s="17"/>
      <c r="Z17" s="29">
        <f t="shared" ref="Z17:Z18" si="11">AB17-AA17</f>
        <v>2.3250000000000002</v>
      </c>
      <c r="AA17" s="13">
        <f t="shared" ref="AA17:AA18" si="12">+P17+K17</f>
        <v>5.4249999999999998</v>
      </c>
      <c r="AB17" s="22">
        <f t="shared" ref="AB17:AB18" si="13">AA17*10/7</f>
        <v>7.75</v>
      </c>
      <c r="AC17" s="19">
        <f t="shared" si="4"/>
        <v>8.6963768115942024</v>
      </c>
      <c r="AD17" s="26">
        <f t="shared" si="4"/>
        <v>7.8828938756428242</v>
      </c>
    </row>
    <row r="18" spans="1:30" ht="17.25" customHeight="1" x14ac:dyDescent="0.35">
      <c r="A18" s="4">
        <v>16</v>
      </c>
      <c r="B18" s="24" t="s">
        <v>47</v>
      </c>
      <c r="C18" s="15">
        <v>1</v>
      </c>
      <c r="D18" s="15"/>
      <c r="E18" s="15">
        <v>1</v>
      </c>
      <c r="F18" s="15">
        <v>1</v>
      </c>
      <c r="G18" s="14">
        <v>2</v>
      </c>
      <c r="H18" s="16">
        <v>1</v>
      </c>
      <c r="I18" s="16">
        <v>2</v>
      </c>
      <c r="J18" s="39">
        <f t="shared" si="0"/>
        <v>1.3333333333333333</v>
      </c>
      <c r="K18" s="39">
        <f t="shared" si="1"/>
        <v>0.46666666666666662</v>
      </c>
      <c r="L18" s="18">
        <v>10</v>
      </c>
      <c r="M18" s="18">
        <v>2</v>
      </c>
      <c r="N18" s="35">
        <v>8</v>
      </c>
      <c r="O18" s="41">
        <f t="shared" si="2"/>
        <v>6.666666666666667</v>
      </c>
      <c r="P18" s="41">
        <f t="shared" si="3"/>
        <v>2.3333333333333335</v>
      </c>
      <c r="Q18" s="18"/>
      <c r="R18" s="18"/>
      <c r="S18" s="18"/>
      <c r="T18" s="18"/>
      <c r="U18" s="18"/>
      <c r="V18" s="18"/>
      <c r="W18" s="18"/>
      <c r="X18" s="18"/>
      <c r="Y18" s="17"/>
      <c r="Z18" s="29">
        <f t="shared" si="11"/>
        <v>1.2000000000000006</v>
      </c>
      <c r="AA18" s="13">
        <f t="shared" si="12"/>
        <v>2.8000000000000003</v>
      </c>
      <c r="AB18" s="22">
        <f t="shared" si="13"/>
        <v>4.0000000000000009</v>
      </c>
      <c r="AC18" s="19">
        <f t="shared" si="4"/>
        <v>8.6963768115942024</v>
      </c>
      <c r="AD18" s="26">
        <f t="shared" si="4"/>
        <v>7.8828938756428242</v>
      </c>
    </row>
    <row r="19" spans="1:30" ht="17.25" customHeight="1" x14ac:dyDescent="0.35">
      <c r="A19" s="4">
        <v>17</v>
      </c>
      <c r="B19" s="24" t="s">
        <v>48</v>
      </c>
      <c r="C19" s="15">
        <v>2</v>
      </c>
      <c r="D19" s="15"/>
      <c r="E19" s="15">
        <v>1</v>
      </c>
      <c r="F19" s="15">
        <v>6</v>
      </c>
      <c r="G19" s="14">
        <v>10</v>
      </c>
      <c r="H19" s="16">
        <v>10</v>
      </c>
      <c r="I19" s="16">
        <v>10</v>
      </c>
      <c r="J19" s="39">
        <f t="shared" si="0"/>
        <v>6.5</v>
      </c>
      <c r="K19" s="39">
        <f t="shared" si="1"/>
        <v>2.2749999999999999</v>
      </c>
      <c r="L19" s="18">
        <v>10</v>
      </c>
      <c r="M19" s="18">
        <v>10</v>
      </c>
      <c r="N19" s="35">
        <v>9</v>
      </c>
      <c r="O19" s="41">
        <f t="shared" si="2"/>
        <v>9.6666666666666661</v>
      </c>
      <c r="P19" s="41">
        <f t="shared" si="3"/>
        <v>3.3833333333333329</v>
      </c>
      <c r="Q19" s="18">
        <v>4</v>
      </c>
      <c r="R19" s="18"/>
      <c r="S19" s="18">
        <v>4</v>
      </c>
      <c r="T19" s="18"/>
      <c r="U19" s="18">
        <v>4</v>
      </c>
      <c r="V19" s="18"/>
      <c r="W19" s="18">
        <v>5</v>
      </c>
      <c r="X19" s="18"/>
      <c r="Y19" s="17">
        <f t="shared" ref="Y19:Y20" si="14">AVERAGE(Q19:W19)</f>
        <v>4.25</v>
      </c>
      <c r="Z19" s="29">
        <f t="shared" ref="Z19:Z20" si="15">Y19*3/10</f>
        <v>1.2749999999999999</v>
      </c>
      <c r="AA19" s="13"/>
      <c r="AB19" s="22">
        <f t="shared" ref="AB19:AB20" si="16">Z19+P19+K19</f>
        <v>6.9333333333333336</v>
      </c>
      <c r="AC19" s="19">
        <f t="shared" si="4"/>
        <v>8.6963768115942024</v>
      </c>
      <c r="AD19" s="26">
        <f t="shared" si="4"/>
        <v>7.8828938756428242</v>
      </c>
    </row>
    <row r="20" spans="1:30" ht="17.25" customHeight="1" x14ac:dyDescent="0.35">
      <c r="A20" s="4">
        <v>18</v>
      </c>
      <c r="B20" s="24" t="s">
        <v>49</v>
      </c>
      <c r="C20" s="15">
        <v>1</v>
      </c>
      <c r="D20" s="15">
        <v>9</v>
      </c>
      <c r="E20" s="15">
        <v>1</v>
      </c>
      <c r="F20" s="15">
        <v>1</v>
      </c>
      <c r="G20" s="14">
        <v>10</v>
      </c>
      <c r="H20" s="16">
        <v>10</v>
      </c>
      <c r="I20" s="16">
        <v>10</v>
      </c>
      <c r="J20" s="39">
        <f t="shared" si="0"/>
        <v>6</v>
      </c>
      <c r="K20" s="39">
        <f t="shared" si="1"/>
        <v>2.1</v>
      </c>
      <c r="L20" s="18">
        <v>10</v>
      </c>
      <c r="M20" s="18">
        <v>10</v>
      </c>
      <c r="N20" s="36">
        <v>6</v>
      </c>
      <c r="O20" s="41">
        <f t="shared" si="2"/>
        <v>8.6666666666666661</v>
      </c>
      <c r="P20" s="41">
        <f t="shared" si="3"/>
        <v>3.0333333333333332</v>
      </c>
      <c r="Q20" s="18">
        <v>8</v>
      </c>
      <c r="R20" s="18"/>
      <c r="S20" s="18">
        <v>7</v>
      </c>
      <c r="T20" s="18"/>
      <c r="U20" s="18">
        <v>8</v>
      </c>
      <c r="V20" s="18"/>
      <c r="W20" s="18">
        <v>8</v>
      </c>
      <c r="X20" s="18"/>
      <c r="Y20" s="17">
        <f t="shared" si="14"/>
        <v>7.75</v>
      </c>
      <c r="Z20" s="29">
        <f t="shared" si="15"/>
        <v>2.3250000000000002</v>
      </c>
      <c r="AA20" s="13"/>
      <c r="AB20" s="22">
        <f t="shared" si="16"/>
        <v>7.4583333333333339</v>
      </c>
      <c r="AC20" s="19">
        <f t="shared" si="4"/>
        <v>8.6963768115942024</v>
      </c>
      <c r="AD20" s="26">
        <f t="shared" si="4"/>
        <v>7.8828938756428242</v>
      </c>
    </row>
    <row r="21" spans="1:30" ht="17.25" customHeight="1" x14ac:dyDescent="0.35">
      <c r="A21" s="4">
        <v>19</v>
      </c>
      <c r="B21" s="24" t="s">
        <v>50</v>
      </c>
      <c r="C21" s="15">
        <v>1</v>
      </c>
      <c r="D21" s="15"/>
      <c r="E21" s="15">
        <v>1</v>
      </c>
      <c r="F21" s="15">
        <v>10</v>
      </c>
      <c r="G21" s="14">
        <v>2</v>
      </c>
      <c r="H21" s="16">
        <v>1</v>
      </c>
      <c r="I21" s="16">
        <v>2</v>
      </c>
      <c r="J21" s="39">
        <f t="shared" si="0"/>
        <v>2.8333333333333335</v>
      </c>
      <c r="K21" s="39">
        <f t="shared" si="1"/>
        <v>0.99166666666666681</v>
      </c>
      <c r="L21" s="18">
        <v>10</v>
      </c>
      <c r="M21" s="18">
        <v>2</v>
      </c>
      <c r="N21" s="35">
        <v>8</v>
      </c>
      <c r="O21" s="41">
        <f t="shared" si="2"/>
        <v>6.666666666666667</v>
      </c>
      <c r="P21" s="41">
        <f t="shared" si="3"/>
        <v>2.3333333333333335</v>
      </c>
      <c r="Q21" s="18"/>
      <c r="R21" s="18"/>
      <c r="S21" s="18"/>
      <c r="T21" s="18"/>
      <c r="U21" s="18"/>
      <c r="V21" s="18"/>
      <c r="W21" s="18"/>
      <c r="X21" s="18"/>
      <c r="Y21" s="17"/>
      <c r="Z21" s="29">
        <f t="shared" ref="Z21:Z22" si="17">AB21-AA21</f>
        <v>1.4249999999999998</v>
      </c>
      <c r="AA21" s="13">
        <f t="shared" ref="AA21:AA22" si="18">+P21+K21</f>
        <v>3.3250000000000002</v>
      </c>
      <c r="AB21" s="22">
        <f t="shared" ref="AB21:AB22" si="19">AA21*10/7</f>
        <v>4.75</v>
      </c>
      <c r="AC21" s="19">
        <f t="shared" si="4"/>
        <v>8.6963768115942024</v>
      </c>
      <c r="AD21" s="26">
        <f t="shared" si="4"/>
        <v>7.8828938756428242</v>
      </c>
    </row>
    <row r="22" spans="1:30" ht="17.25" customHeight="1" x14ac:dyDescent="0.35">
      <c r="A22" s="4">
        <v>20</v>
      </c>
      <c r="B22" s="24" t="s">
        <v>51</v>
      </c>
      <c r="C22" s="15">
        <v>10</v>
      </c>
      <c r="D22" s="15"/>
      <c r="E22" s="15">
        <v>1</v>
      </c>
      <c r="F22" s="15">
        <v>1</v>
      </c>
      <c r="G22" s="14">
        <v>10</v>
      </c>
      <c r="H22" s="16">
        <v>10</v>
      </c>
      <c r="I22" s="16">
        <v>10</v>
      </c>
      <c r="J22" s="39">
        <f t="shared" si="0"/>
        <v>7</v>
      </c>
      <c r="K22" s="39">
        <f t="shared" si="1"/>
        <v>2.4500000000000002</v>
      </c>
      <c r="L22" s="18">
        <v>10</v>
      </c>
      <c r="M22" s="18">
        <v>10</v>
      </c>
      <c r="N22" s="35">
        <v>7</v>
      </c>
      <c r="O22" s="41">
        <f t="shared" si="2"/>
        <v>9</v>
      </c>
      <c r="P22" s="41">
        <f t="shared" si="3"/>
        <v>3.15</v>
      </c>
      <c r="Q22" s="18"/>
      <c r="R22" s="18"/>
      <c r="S22" s="18"/>
      <c r="T22" s="18"/>
      <c r="U22" s="18"/>
      <c r="V22" s="18"/>
      <c r="W22" s="18"/>
      <c r="X22" s="18"/>
      <c r="Y22" s="17"/>
      <c r="Z22" s="29">
        <f t="shared" si="17"/>
        <v>2.4000000000000004</v>
      </c>
      <c r="AA22" s="13">
        <f t="shared" si="18"/>
        <v>5.6</v>
      </c>
      <c r="AB22" s="22">
        <f t="shared" si="19"/>
        <v>8</v>
      </c>
      <c r="AC22" s="19">
        <f t="shared" si="4"/>
        <v>8.6963768115942024</v>
      </c>
      <c r="AD22" s="26">
        <f t="shared" si="4"/>
        <v>7.8828938756428242</v>
      </c>
    </row>
    <row r="23" spans="1:30" ht="17.25" customHeight="1" x14ac:dyDescent="0.35">
      <c r="A23" s="4">
        <v>21</v>
      </c>
      <c r="B23" s="24" t="s">
        <v>52</v>
      </c>
      <c r="C23" s="15">
        <v>1</v>
      </c>
      <c r="D23" s="15"/>
      <c r="E23" s="25">
        <v>1</v>
      </c>
      <c r="F23" s="15">
        <v>10</v>
      </c>
      <c r="G23" s="14">
        <v>2</v>
      </c>
      <c r="H23" s="16">
        <v>2</v>
      </c>
      <c r="I23" s="16">
        <v>5</v>
      </c>
      <c r="J23" s="39">
        <f t="shared" si="0"/>
        <v>3.5</v>
      </c>
      <c r="K23" s="39">
        <f t="shared" si="1"/>
        <v>1.2250000000000001</v>
      </c>
      <c r="L23" s="18">
        <v>10</v>
      </c>
      <c r="M23" s="18">
        <v>4</v>
      </c>
      <c r="N23" s="35">
        <v>8</v>
      </c>
      <c r="O23" s="41">
        <f t="shared" si="2"/>
        <v>7.333333333333333</v>
      </c>
      <c r="P23" s="41">
        <f t="shared" si="3"/>
        <v>2.5666666666666664</v>
      </c>
      <c r="Q23" s="18">
        <v>8</v>
      </c>
      <c r="R23" s="18"/>
      <c r="S23" s="18">
        <v>8</v>
      </c>
      <c r="T23" s="18"/>
      <c r="U23" s="18">
        <v>8</v>
      </c>
      <c r="V23" s="18"/>
      <c r="W23" s="18">
        <v>8</v>
      </c>
      <c r="X23" s="18"/>
      <c r="Y23" s="17">
        <f t="shared" ref="Y23:Y24" si="20">AVERAGE(Q23:W23)</f>
        <v>8</v>
      </c>
      <c r="Z23" s="29">
        <f t="shared" ref="Z23:Z24" si="21">Y23*3/10</f>
        <v>2.4</v>
      </c>
      <c r="AA23" s="13"/>
      <c r="AB23" s="22">
        <f t="shared" ref="AB23:AB24" si="22">Z23+P23+K23</f>
        <v>6.1916666666666664</v>
      </c>
      <c r="AC23" s="19">
        <f t="shared" si="4"/>
        <v>8.6963768115942024</v>
      </c>
      <c r="AD23" s="26">
        <f t="shared" si="4"/>
        <v>7.8828938756428242</v>
      </c>
    </row>
    <row r="24" spans="1:30" ht="17.25" customHeight="1" x14ac:dyDescent="0.35">
      <c r="A24" s="4">
        <v>22</v>
      </c>
      <c r="B24" s="24" t="s">
        <v>53</v>
      </c>
      <c r="C24" s="15">
        <v>10</v>
      </c>
      <c r="D24" s="15"/>
      <c r="E24" s="15">
        <v>1</v>
      </c>
      <c r="F24" s="15">
        <v>1</v>
      </c>
      <c r="G24" s="14">
        <v>10</v>
      </c>
      <c r="H24" s="16">
        <v>10</v>
      </c>
      <c r="I24" s="16">
        <v>10</v>
      </c>
      <c r="J24" s="39">
        <f t="shared" si="0"/>
        <v>7</v>
      </c>
      <c r="K24" s="39">
        <f t="shared" si="1"/>
        <v>2.4500000000000002</v>
      </c>
      <c r="L24" s="18">
        <v>10</v>
      </c>
      <c r="M24" s="18">
        <v>10</v>
      </c>
      <c r="N24" s="35">
        <v>7</v>
      </c>
      <c r="O24" s="41">
        <f t="shared" si="2"/>
        <v>9</v>
      </c>
      <c r="P24" s="41">
        <f t="shared" si="3"/>
        <v>3.15</v>
      </c>
      <c r="Q24" s="18">
        <v>7</v>
      </c>
      <c r="R24" s="18">
        <v>10</v>
      </c>
      <c r="S24" s="18">
        <v>8</v>
      </c>
      <c r="T24" s="18">
        <v>10</v>
      </c>
      <c r="U24" s="18">
        <v>8</v>
      </c>
      <c r="V24" s="18">
        <v>10</v>
      </c>
      <c r="W24" s="18">
        <v>7</v>
      </c>
      <c r="X24" s="18">
        <v>10</v>
      </c>
      <c r="Y24" s="17">
        <f t="shared" si="20"/>
        <v>8.5714285714285712</v>
      </c>
      <c r="Z24" s="29">
        <f t="shared" si="21"/>
        <v>2.5714285714285716</v>
      </c>
      <c r="AA24" s="13"/>
      <c r="AB24" s="22">
        <f t="shared" si="22"/>
        <v>8.1714285714285708</v>
      </c>
      <c r="AC24" s="19">
        <f t="shared" si="4"/>
        <v>8.6963768115942024</v>
      </c>
      <c r="AD24" s="26">
        <f t="shared" si="4"/>
        <v>7.8828938756428242</v>
      </c>
    </row>
    <row r="25" spans="1:30" ht="17.25" customHeight="1" x14ac:dyDescent="0.35">
      <c r="A25" s="4">
        <v>23</v>
      </c>
      <c r="B25" s="24" t="s">
        <v>54</v>
      </c>
      <c r="C25" s="15">
        <v>10</v>
      </c>
      <c r="D25" s="15">
        <v>7</v>
      </c>
      <c r="E25" s="15">
        <v>1</v>
      </c>
      <c r="F25" s="15">
        <v>10</v>
      </c>
      <c r="G25" s="14">
        <v>10</v>
      </c>
      <c r="H25" s="16">
        <v>10</v>
      </c>
      <c r="I25" s="16">
        <v>10</v>
      </c>
      <c r="J25" s="39">
        <f t="shared" si="0"/>
        <v>8.2857142857142865</v>
      </c>
      <c r="K25" s="39">
        <f t="shared" si="1"/>
        <v>2.9000000000000004</v>
      </c>
      <c r="L25" s="18">
        <v>10</v>
      </c>
      <c r="M25" s="18">
        <v>10</v>
      </c>
      <c r="N25" s="35">
        <v>10</v>
      </c>
      <c r="O25" s="41">
        <f t="shared" si="2"/>
        <v>10</v>
      </c>
      <c r="P25" s="41">
        <f t="shared" si="3"/>
        <v>3.5</v>
      </c>
      <c r="Q25" s="18"/>
      <c r="R25" s="18"/>
      <c r="S25" s="18"/>
      <c r="T25" s="18"/>
      <c r="U25" s="18"/>
      <c r="V25" s="18"/>
      <c r="W25" s="18"/>
      <c r="X25" s="18"/>
      <c r="Y25" s="17"/>
      <c r="Z25" s="29">
        <f t="shared" ref="Z25:Z26" si="23">AB25-AA25</f>
        <v>2.742857142857142</v>
      </c>
      <c r="AA25" s="13">
        <f t="shared" ref="AA25:AA26" si="24">+P25+K25</f>
        <v>6.4</v>
      </c>
      <c r="AB25" s="22">
        <f t="shared" ref="AB25:AB26" si="25">AA25*10/7</f>
        <v>9.1428571428571423</v>
      </c>
      <c r="AC25" s="19">
        <f t="shared" si="4"/>
        <v>8.6963768115942024</v>
      </c>
      <c r="AD25" s="26">
        <f t="shared" si="4"/>
        <v>7.8828938756428242</v>
      </c>
    </row>
    <row r="26" spans="1:30" ht="17.25" customHeight="1" x14ac:dyDescent="0.35">
      <c r="A26" s="4">
        <v>24</v>
      </c>
      <c r="B26" s="24" t="s">
        <v>55</v>
      </c>
      <c r="C26" s="15">
        <v>10</v>
      </c>
      <c r="D26" s="15"/>
      <c r="E26" s="15">
        <v>10</v>
      </c>
      <c r="F26" s="15">
        <v>10</v>
      </c>
      <c r="G26" s="14">
        <v>10</v>
      </c>
      <c r="H26" s="16">
        <v>10</v>
      </c>
      <c r="I26" s="16">
        <v>10</v>
      </c>
      <c r="J26" s="39">
        <f t="shared" si="0"/>
        <v>10</v>
      </c>
      <c r="K26" s="39">
        <f t="shared" si="1"/>
        <v>3.5</v>
      </c>
      <c r="L26" s="18">
        <v>10</v>
      </c>
      <c r="M26" s="18">
        <v>10</v>
      </c>
      <c r="N26" s="35">
        <v>10</v>
      </c>
      <c r="O26" s="41">
        <f t="shared" si="2"/>
        <v>10</v>
      </c>
      <c r="P26" s="41">
        <f t="shared" si="3"/>
        <v>3.5</v>
      </c>
      <c r="Q26" s="18"/>
      <c r="R26" s="18"/>
      <c r="S26" s="18"/>
      <c r="T26" s="18"/>
      <c r="U26" s="18"/>
      <c r="V26" s="18"/>
      <c r="W26" s="18"/>
      <c r="X26" s="18"/>
      <c r="Y26" s="17"/>
      <c r="Z26" s="29">
        <f t="shared" si="23"/>
        <v>3</v>
      </c>
      <c r="AA26" s="13">
        <f t="shared" si="24"/>
        <v>7</v>
      </c>
      <c r="AB26" s="22">
        <f t="shared" si="25"/>
        <v>10</v>
      </c>
      <c r="AC26" s="19"/>
      <c r="AD26" s="26">
        <f>+AD25</f>
        <v>7.8828938756428242</v>
      </c>
    </row>
    <row r="27" spans="1:30" ht="17.25" customHeight="1" x14ac:dyDescent="0.35">
      <c r="A27" s="4">
        <v>25</v>
      </c>
      <c r="B27" s="24" t="s">
        <v>56</v>
      </c>
      <c r="C27" s="15">
        <f>AVERAGE(C3:C25)</f>
        <v>4.6521739130434785</v>
      </c>
      <c r="D27" s="15"/>
      <c r="E27" s="15">
        <v>1</v>
      </c>
      <c r="F27" s="15">
        <v>10</v>
      </c>
      <c r="G27" s="14">
        <v>10</v>
      </c>
      <c r="H27" s="16">
        <v>10</v>
      </c>
      <c r="I27" s="16">
        <v>10</v>
      </c>
      <c r="J27" s="39">
        <f t="shared" si="0"/>
        <v>7.6086956521739131</v>
      </c>
      <c r="K27" s="39">
        <f t="shared" si="1"/>
        <v>2.6630434782608696</v>
      </c>
      <c r="L27" s="18">
        <v>10</v>
      </c>
      <c r="M27" s="18">
        <v>10</v>
      </c>
      <c r="N27" s="35">
        <v>6</v>
      </c>
      <c r="O27" s="41">
        <f t="shared" si="2"/>
        <v>8.6666666666666661</v>
      </c>
      <c r="P27" s="41">
        <f t="shared" si="3"/>
        <v>3.0333333333333332</v>
      </c>
      <c r="Q27" s="18">
        <v>10</v>
      </c>
      <c r="R27" s="18"/>
      <c r="S27" s="18">
        <v>10</v>
      </c>
      <c r="T27" s="18"/>
      <c r="U27" s="18">
        <v>10</v>
      </c>
      <c r="V27" s="18"/>
      <c r="W27" s="18">
        <v>10</v>
      </c>
      <c r="X27" s="18"/>
      <c r="Y27" s="17">
        <f>AVERAGE(Q27:W27)</f>
        <v>10</v>
      </c>
      <c r="Z27" s="29">
        <f>Y27*3/10</f>
        <v>3</v>
      </c>
      <c r="AA27" s="13"/>
      <c r="AB27" s="22">
        <f>Z27+P27+K27</f>
        <v>8.6963768115942024</v>
      </c>
      <c r="AC27" s="19"/>
      <c r="AD27" s="26">
        <f t="shared" ref="AD27:AD33" si="26">+AD26</f>
        <v>7.8828938756428242</v>
      </c>
    </row>
    <row r="28" spans="1:30" ht="17.25" customHeight="1" x14ac:dyDescent="0.35">
      <c r="A28" s="4">
        <v>26</v>
      </c>
      <c r="B28" s="24" t="s">
        <v>57</v>
      </c>
      <c r="C28" s="15">
        <v>11</v>
      </c>
      <c r="D28" s="15"/>
      <c r="E28" s="15">
        <v>1</v>
      </c>
      <c r="F28" s="15">
        <v>1</v>
      </c>
      <c r="G28" s="14">
        <v>4</v>
      </c>
      <c r="H28" s="16">
        <v>4</v>
      </c>
      <c r="I28" s="16">
        <v>10</v>
      </c>
      <c r="J28" s="39">
        <f t="shared" si="0"/>
        <v>5.166666666666667</v>
      </c>
      <c r="K28" s="39">
        <f t="shared" si="1"/>
        <v>1.8083333333333336</v>
      </c>
      <c r="L28" s="18">
        <v>10</v>
      </c>
      <c r="M28" s="18">
        <v>7</v>
      </c>
      <c r="N28" s="35">
        <v>10</v>
      </c>
      <c r="O28" s="41">
        <f t="shared" si="2"/>
        <v>9</v>
      </c>
      <c r="P28" s="41">
        <f t="shared" si="3"/>
        <v>3.15</v>
      </c>
      <c r="Q28" s="18"/>
      <c r="R28" s="18"/>
      <c r="S28" s="18"/>
      <c r="T28" s="18"/>
      <c r="U28" s="18"/>
      <c r="V28" s="18"/>
      <c r="W28" s="18"/>
      <c r="X28" s="18"/>
      <c r="Y28" s="17"/>
      <c r="Z28" s="29">
        <f>AB28-AA28</f>
        <v>2.1250000000000009</v>
      </c>
      <c r="AA28" s="13">
        <f>+P28+K28</f>
        <v>4.9583333333333339</v>
      </c>
      <c r="AB28" s="22">
        <f>AA28*10/7</f>
        <v>7.0833333333333348</v>
      </c>
      <c r="AC28" s="19"/>
      <c r="AD28" s="26">
        <f t="shared" si="26"/>
        <v>7.8828938756428242</v>
      </c>
    </row>
    <row r="29" spans="1:30" ht="17.25" customHeight="1" x14ac:dyDescent="0.35">
      <c r="A29" s="4">
        <v>27</v>
      </c>
      <c r="B29" s="24" t="s">
        <v>58</v>
      </c>
      <c r="C29" s="15">
        <v>1</v>
      </c>
      <c r="D29" s="15">
        <v>10</v>
      </c>
      <c r="E29" s="15">
        <v>1</v>
      </c>
      <c r="F29" s="15">
        <v>6</v>
      </c>
      <c r="G29" s="14">
        <v>10</v>
      </c>
      <c r="H29" s="16">
        <v>10</v>
      </c>
      <c r="I29" s="16">
        <v>10</v>
      </c>
      <c r="J29" s="39">
        <f t="shared" si="0"/>
        <v>6.8571428571428568</v>
      </c>
      <c r="K29" s="39">
        <f t="shared" si="1"/>
        <v>2.4</v>
      </c>
      <c r="L29" s="18">
        <v>10</v>
      </c>
      <c r="M29" s="18">
        <v>10</v>
      </c>
      <c r="N29" s="35">
        <v>10</v>
      </c>
      <c r="O29" s="41">
        <f t="shared" si="2"/>
        <v>10</v>
      </c>
      <c r="P29" s="41">
        <f t="shared" si="3"/>
        <v>3.5</v>
      </c>
      <c r="Q29" s="18">
        <v>10</v>
      </c>
      <c r="R29" s="18"/>
      <c r="S29" s="18">
        <v>10</v>
      </c>
      <c r="T29" s="18"/>
      <c r="U29" s="18">
        <v>10</v>
      </c>
      <c r="V29" s="18"/>
      <c r="W29" s="18">
        <v>10</v>
      </c>
      <c r="X29" s="18"/>
      <c r="Y29" s="17">
        <f>AVERAGE(Q29:W29)</f>
        <v>10</v>
      </c>
      <c r="Z29" s="29">
        <f>Y29*3/10</f>
        <v>3</v>
      </c>
      <c r="AA29" s="13"/>
      <c r="AB29" s="22">
        <f>Z29+P29+K29</f>
        <v>8.9</v>
      </c>
      <c r="AC29" s="19"/>
      <c r="AD29" s="26">
        <f t="shared" si="26"/>
        <v>7.8828938756428242</v>
      </c>
    </row>
    <row r="30" spans="1:30" ht="17.25" customHeight="1" x14ac:dyDescent="0.35">
      <c r="A30" s="4">
        <v>28</v>
      </c>
      <c r="B30" s="24" t="s">
        <v>59</v>
      </c>
      <c r="C30" s="15">
        <v>6</v>
      </c>
      <c r="D30" s="15"/>
      <c r="E30" s="15">
        <v>1</v>
      </c>
      <c r="F30" s="15">
        <v>1</v>
      </c>
      <c r="G30" s="14">
        <v>10</v>
      </c>
      <c r="H30" s="16">
        <v>10</v>
      </c>
      <c r="I30" s="16">
        <v>10</v>
      </c>
      <c r="J30" s="39">
        <f t="shared" si="0"/>
        <v>6.333333333333333</v>
      </c>
      <c r="K30" s="39">
        <f t="shared" si="1"/>
        <v>2.2166666666666663</v>
      </c>
      <c r="L30" s="18">
        <v>10</v>
      </c>
      <c r="M30" s="18">
        <v>10</v>
      </c>
      <c r="N30" s="35">
        <v>7</v>
      </c>
      <c r="O30" s="41">
        <f t="shared" si="2"/>
        <v>9</v>
      </c>
      <c r="P30" s="41">
        <f t="shared" si="3"/>
        <v>3.15</v>
      </c>
      <c r="Q30" s="18"/>
      <c r="R30" s="18"/>
      <c r="S30" s="18"/>
      <c r="T30" s="18"/>
      <c r="U30" s="18"/>
      <c r="V30" s="18"/>
      <c r="W30" s="18"/>
      <c r="X30" s="18"/>
      <c r="Y30" s="17"/>
      <c r="Z30" s="29">
        <f t="shared" ref="Z30:Z31" si="27">AB30-AA30</f>
        <v>2.2999999999999998</v>
      </c>
      <c r="AA30" s="13">
        <f t="shared" ref="AA30:AA31" si="28">+P30+K30</f>
        <v>5.3666666666666663</v>
      </c>
      <c r="AB30" s="22">
        <f t="shared" ref="AB30:AB31" si="29">AA30*10/7</f>
        <v>7.6666666666666661</v>
      </c>
      <c r="AC30" s="19"/>
      <c r="AD30" s="26">
        <f t="shared" si="26"/>
        <v>7.8828938756428242</v>
      </c>
    </row>
    <row r="31" spans="1:30" ht="17.25" customHeight="1" x14ac:dyDescent="0.35">
      <c r="A31" s="4">
        <v>29</v>
      </c>
      <c r="B31" s="24" t="s">
        <v>60</v>
      </c>
      <c r="C31" s="15">
        <v>10</v>
      </c>
      <c r="D31" s="15"/>
      <c r="E31" s="15">
        <v>1</v>
      </c>
      <c r="F31" s="15">
        <v>1</v>
      </c>
      <c r="G31" s="14">
        <v>10</v>
      </c>
      <c r="H31" s="16">
        <v>10</v>
      </c>
      <c r="I31" s="2">
        <v>10</v>
      </c>
      <c r="J31" s="39">
        <f t="shared" si="0"/>
        <v>7</v>
      </c>
      <c r="K31" s="39">
        <f t="shared" si="1"/>
        <v>2.4500000000000002</v>
      </c>
      <c r="L31" s="18">
        <v>10</v>
      </c>
      <c r="M31" s="18">
        <v>10</v>
      </c>
      <c r="N31" s="35">
        <v>7</v>
      </c>
      <c r="O31" s="41">
        <f t="shared" si="2"/>
        <v>9</v>
      </c>
      <c r="P31" s="41">
        <f t="shared" si="3"/>
        <v>3.15</v>
      </c>
      <c r="Q31" s="18"/>
      <c r="R31" s="18"/>
      <c r="S31" s="18"/>
      <c r="T31" s="18"/>
      <c r="U31" s="18"/>
      <c r="V31" s="18"/>
      <c r="W31" s="18"/>
      <c r="X31" s="18"/>
      <c r="Y31" s="17"/>
      <c r="Z31" s="29">
        <f t="shared" si="27"/>
        <v>2.4000000000000004</v>
      </c>
      <c r="AA31" s="13">
        <f t="shared" si="28"/>
        <v>5.6</v>
      </c>
      <c r="AB31" s="22">
        <f t="shared" si="29"/>
        <v>8</v>
      </c>
      <c r="AC31" s="19"/>
      <c r="AD31" s="26">
        <f t="shared" si="26"/>
        <v>7.8828938756428242</v>
      </c>
    </row>
    <row r="32" spans="1:30" ht="17.25" customHeight="1" x14ac:dyDescent="0.35">
      <c r="A32" s="4">
        <v>30</v>
      </c>
      <c r="B32" s="24" t="s">
        <v>61</v>
      </c>
      <c r="C32" s="15">
        <v>1</v>
      </c>
      <c r="D32" s="15"/>
      <c r="E32" s="15">
        <v>1</v>
      </c>
      <c r="F32" s="15">
        <v>1</v>
      </c>
      <c r="G32" s="14">
        <v>10</v>
      </c>
      <c r="H32" s="16">
        <v>10</v>
      </c>
      <c r="I32" s="16">
        <v>10</v>
      </c>
      <c r="J32" s="39">
        <f t="shared" si="0"/>
        <v>5.5</v>
      </c>
      <c r="K32" s="39">
        <f t="shared" si="1"/>
        <v>1.925</v>
      </c>
      <c r="L32" s="18">
        <v>10</v>
      </c>
      <c r="M32" s="18">
        <v>10</v>
      </c>
      <c r="N32" s="35">
        <v>6</v>
      </c>
      <c r="O32" s="41">
        <f t="shared" si="2"/>
        <v>8.6666666666666661</v>
      </c>
      <c r="P32" s="41">
        <f t="shared" si="3"/>
        <v>3.0333333333333332</v>
      </c>
      <c r="Q32" s="18">
        <v>10</v>
      </c>
      <c r="R32" s="18"/>
      <c r="S32" s="18">
        <v>10</v>
      </c>
      <c r="T32" s="18"/>
      <c r="U32" s="18">
        <v>10</v>
      </c>
      <c r="V32" s="18"/>
      <c r="W32" s="18">
        <v>10</v>
      </c>
      <c r="X32" s="18"/>
      <c r="Y32" s="17">
        <f t="shared" ref="Y32:Y33" si="30">AVERAGE(Q32:W32)</f>
        <v>10</v>
      </c>
      <c r="Z32" s="29">
        <f t="shared" ref="Z32:Z33" si="31">Y32*3/10</f>
        <v>3</v>
      </c>
      <c r="AA32" s="13"/>
      <c r="AB32" s="22">
        <f t="shared" ref="AB32:AB33" si="32">Z32+P32+K32</f>
        <v>7.958333333333333</v>
      </c>
      <c r="AC32" s="19"/>
      <c r="AD32" s="26">
        <f t="shared" si="26"/>
        <v>7.8828938756428242</v>
      </c>
    </row>
    <row r="33" spans="1:30" ht="17.25" customHeight="1" x14ac:dyDescent="0.35">
      <c r="A33" s="4">
        <v>31</v>
      </c>
      <c r="B33" s="24" t="s">
        <v>62</v>
      </c>
      <c r="C33" s="15">
        <v>1</v>
      </c>
      <c r="D33" s="15"/>
      <c r="E33" s="15">
        <v>1</v>
      </c>
      <c r="F33" s="15"/>
      <c r="G33" s="14">
        <v>10</v>
      </c>
      <c r="H33" s="16">
        <v>10</v>
      </c>
      <c r="I33" s="16">
        <v>10</v>
      </c>
      <c r="J33" s="39">
        <f t="shared" si="0"/>
        <v>6.4</v>
      </c>
      <c r="K33" s="39">
        <f t="shared" si="1"/>
        <v>2.2400000000000002</v>
      </c>
      <c r="L33" s="18">
        <v>10</v>
      </c>
      <c r="M33" s="18">
        <v>10</v>
      </c>
      <c r="N33" s="35">
        <v>7</v>
      </c>
      <c r="O33" s="41">
        <f t="shared" si="2"/>
        <v>9</v>
      </c>
      <c r="P33" s="41">
        <f t="shared" si="3"/>
        <v>3.15</v>
      </c>
      <c r="Q33" s="18">
        <v>8</v>
      </c>
      <c r="R33" s="18"/>
      <c r="S33" s="18">
        <v>8</v>
      </c>
      <c r="T33" s="18"/>
      <c r="U33" s="18">
        <v>8</v>
      </c>
      <c r="V33" s="18"/>
      <c r="W33" s="18">
        <v>8</v>
      </c>
      <c r="X33" s="18"/>
      <c r="Y33" s="17">
        <f t="shared" si="30"/>
        <v>8</v>
      </c>
      <c r="Z33" s="29">
        <f t="shared" si="31"/>
        <v>2.4</v>
      </c>
      <c r="AA33" s="13"/>
      <c r="AB33" s="22">
        <f t="shared" si="32"/>
        <v>7.79</v>
      </c>
      <c r="AC33" s="19"/>
      <c r="AD33" s="26">
        <f t="shared" si="26"/>
        <v>7.8828938756428242</v>
      </c>
    </row>
    <row r="34" spans="1:30" x14ac:dyDescent="0.2">
      <c r="AB34" s="19">
        <f>AVERAGE(AB3:AB33)</f>
        <v>7.8828938756428242</v>
      </c>
    </row>
    <row r="35" spans="1:30" x14ac:dyDescent="0.2">
      <c r="C35" s="2"/>
      <c r="D35" s="2"/>
      <c r="E35" s="2"/>
      <c r="F35" s="2"/>
    </row>
    <row r="36" spans="1:30" ht="15" x14ac:dyDescent="0.35">
      <c r="B36" s="23" t="s">
        <v>17</v>
      </c>
      <c r="C36" s="15">
        <v>10</v>
      </c>
      <c r="D36" s="33"/>
      <c r="E36" s="33"/>
      <c r="F36" s="2"/>
    </row>
    <row r="37" spans="1:30" ht="15" x14ac:dyDescent="0.35">
      <c r="B37" s="23" t="s">
        <v>30</v>
      </c>
      <c r="C37" s="15">
        <v>9</v>
      </c>
      <c r="D37" s="33"/>
      <c r="E37" s="33"/>
      <c r="F37" s="2"/>
    </row>
    <row r="38" spans="1:30" ht="15" x14ac:dyDescent="0.35">
      <c r="B38" s="23" t="s">
        <v>31</v>
      </c>
      <c r="C38" s="15">
        <v>8</v>
      </c>
      <c r="D38" s="33"/>
      <c r="E38" s="33"/>
      <c r="F38" s="2"/>
    </row>
    <row r="39" spans="1:30" ht="15" x14ac:dyDescent="0.35">
      <c r="B39" s="23" t="s">
        <v>1</v>
      </c>
      <c r="C39" s="15">
        <v>7</v>
      </c>
      <c r="D39" s="33"/>
      <c r="E39" s="33"/>
      <c r="F39" s="2"/>
    </row>
    <row r="40" spans="1:30" ht="15" x14ac:dyDescent="0.35">
      <c r="B40" s="23" t="s">
        <v>2</v>
      </c>
      <c r="C40" s="15">
        <v>6</v>
      </c>
      <c r="D40" s="33"/>
      <c r="E40" s="33"/>
      <c r="F40" s="2"/>
    </row>
    <row r="41" spans="1:30" ht="15" x14ac:dyDescent="0.35">
      <c r="B41" s="23" t="s">
        <v>3</v>
      </c>
      <c r="C41" s="15">
        <v>5</v>
      </c>
      <c r="D41" s="33"/>
      <c r="E41" s="33"/>
      <c r="F41" s="2"/>
    </row>
    <row r="42" spans="1:30" ht="15" x14ac:dyDescent="0.35">
      <c r="B42" s="23" t="s">
        <v>4</v>
      </c>
      <c r="C42" s="15">
        <v>4</v>
      </c>
      <c r="D42" s="33"/>
      <c r="E42" s="33"/>
      <c r="F42" s="2"/>
    </row>
    <row r="43" spans="1:30" ht="15" x14ac:dyDescent="0.35">
      <c r="B43" s="23" t="s">
        <v>5</v>
      </c>
      <c r="C43" s="15">
        <v>3</v>
      </c>
      <c r="D43" s="33"/>
      <c r="E43" s="33"/>
      <c r="F43" s="2"/>
    </row>
    <row r="44" spans="1:30" ht="15" x14ac:dyDescent="0.35">
      <c r="B44" s="23" t="s">
        <v>6</v>
      </c>
      <c r="C44" s="15">
        <v>2</v>
      </c>
      <c r="D44" s="33"/>
      <c r="E44" s="33"/>
      <c r="F44" s="2"/>
    </row>
    <row r="45" spans="1:30" ht="15" x14ac:dyDescent="0.35">
      <c r="B45" s="23" t="s">
        <v>7</v>
      </c>
      <c r="C45" s="15">
        <v>1</v>
      </c>
      <c r="D45" s="33"/>
      <c r="E45" s="33"/>
      <c r="F45" s="2"/>
    </row>
    <row r="46" spans="1:30" x14ac:dyDescent="0.2">
      <c r="C46" s="2"/>
      <c r="D46" s="2"/>
      <c r="E46" s="2"/>
      <c r="F46" s="2"/>
    </row>
    <row r="47" spans="1:30" x14ac:dyDescent="0.2">
      <c r="C47" s="2"/>
      <c r="D47" s="2"/>
      <c r="E47" s="2"/>
      <c r="F47" s="2"/>
    </row>
    <row r="48" spans="1:30" x14ac:dyDescent="0.2">
      <c r="C48" s="2"/>
      <c r="D48" s="2"/>
      <c r="E48" s="2"/>
      <c r="F48" s="2"/>
    </row>
    <row r="49" spans="3:6" x14ac:dyDescent="0.2">
      <c r="C49" s="2"/>
      <c r="D49" s="2"/>
      <c r="E49" s="2"/>
      <c r="F49" s="2"/>
    </row>
    <row r="50" spans="3:6" x14ac:dyDescent="0.2">
      <c r="C50" s="2"/>
      <c r="D50" s="2"/>
      <c r="E50" s="2"/>
      <c r="F50" s="2"/>
    </row>
    <row r="51" spans="3:6" x14ac:dyDescent="0.2">
      <c r="C51" s="2"/>
      <c r="D51" s="2"/>
      <c r="E51" s="2"/>
      <c r="F51" s="2"/>
    </row>
    <row r="52" spans="3:6" x14ac:dyDescent="0.2">
      <c r="C52" s="2"/>
      <c r="D52" s="2"/>
      <c r="E52" s="2"/>
      <c r="F52" s="2"/>
    </row>
    <row r="53" spans="3:6" x14ac:dyDescent="0.2">
      <c r="C53" s="2"/>
      <c r="D53" s="2"/>
      <c r="E53" s="2"/>
      <c r="F53" s="2"/>
    </row>
    <row r="54" spans="3:6" x14ac:dyDescent="0.2">
      <c r="C54" s="2"/>
      <c r="D54" s="2"/>
      <c r="E54" s="2"/>
      <c r="F54" s="2"/>
    </row>
    <row r="55" spans="3:6" x14ac:dyDescent="0.2">
      <c r="C55" s="2"/>
      <c r="D55" s="2"/>
      <c r="E55" s="2"/>
      <c r="F55" s="2"/>
    </row>
    <row r="56" spans="3:6" x14ac:dyDescent="0.2">
      <c r="C56" s="2"/>
      <c r="D56" s="2"/>
      <c r="E56" s="2"/>
      <c r="F56" s="2"/>
    </row>
    <row r="57" spans="3:6" x14ac:dyDescent="0.2">
      <c r="C57" s="2"/>
      <c r="D57" s="2"/>
      <c r="E57" s="2"/>
      <c r="F57" s="2"/>
    </row>
    <row r="58" spans="3:6" x14ac:dyDescent="0.2">
      <c r="C58" s="2"/>
      <c r="D58" s="2"/>
      <c r="E58" s="2"/>
      <c r="F58" s="2"/>
    </row>
  </sheetData>
  <mergeCells count="4">
    <mergeCell ref="Q1:Z1"/>
    <mergeCell ref="F1:K1"/>
    <mergeCell ref="L1:P1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PARCIAL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</dc:creator>
  <cp:lastModifiedBy>Alfonso Patricio Arellano Barriga</cp:lastModifiedBy>
  <cp:lastPrinted>2015-01-27T13:38:04Z</cp:lastPrinted>
  <dcterms:created xsi:type="dcterms:W3CDTF">2014-09-12T02:39:37Z</dcterms:created>
  <dcterms:modified xsi:type="dcterms:W3CDTF">2025-05-29T12:52:00Z</dcterms:modified>
</cp:coreProperties>
</file>