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Users/cesar/Desktop/Documentos Estudio/Tecnología de la Construcción II/Ing. Alexis Martinez/"/>
    </mc:Choice>
  </mc:AlternateContent>
  <xr:revisionPtr revIDLastSave="0" documentId="13_ncr:1_{E4F20263-922A-D145-AABD-DF628AEE63AB}" xr6:coauthVersionLast="47" xr6:coauthVersionMax="47" xr10:uidLastSave="{00000000-0000-0000-0000-000000000000}"/>
  <bookViews>
    <workbookView xWindow="860" yWindow="540" windowWidth="25600" windowHeight="14300" xr2:uid="{00000000-000D-0000-FFFF-FFFF00000000}"/>
  </bookViews>
  <sheets>
    <sheet name="Dosificación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" i="1" l="1"/>
  <c r="D43" i="1"/>
  <c r="D12" i="1" l="1"/>
  <c r="F54" i="1"/>
  <c r="F104" i="1"/>
  <c r="F89" i="1"/>
  <c r="F100" i="1" s="1"/>
  <c r="F92" i="1"/>
  <c r="F103" i="1" s="1"/>
  <c r="E75" i="1"/>
  <c r="D93" i="1" s="1"/>
  <c r="D104" i="1" s="1"/>
  <c r="E70" i="1"/>
  <c r="D92" i="1" s="1"/>
  <c r="D103" i="1" s="1"/>
  <c r="D62" i="1"/>
  <c r="F91" i="1" s="1"/>
  <c r="F102" i="1" s="1"/>
  <c r="E67" i="1" l="1"/>
  <c r="D89" i="1" s="1"/>
  <c r="D100" i="1" s="1"/>
  <c r="E73" i="1"/>
  <c r="D91" i="1" s="1"/>
  <c r="D102" i="1" s="1"/>
  <c r="E79" i="1" l="1"/>
  <c r="D90" i="1" s="1"/>
  <c r="E84" i="1" l="1"/>
  <c r="F90" i="1" s="1"/>
  <c r="D95" i="1"/>
  <c r="D101" i="1"/>
  <c r="D106" i="1" s="1"/>
  <c r="F101" i="1" l="1"/>
  <c r="F106" i="1" s="1"/>
</calcChain>
</file>

<file path=xl/sharedStrings.xml><?xml version="1.0" encoding="utf-8"?>
<sst xmlns="http://schemas.openxmlformats.org/spreadsheetml/2006/main" count="117" uniqueCount="70">
  <si>
    <t>a. Resistencia Media y Resistencia Característica del Hormigón</t>
  </si>
  <si>
    <t>f'c=</t>
  </si>
  <si>
    <t>Desv.Est=</t>
  </si>
  <si>
    <t>fm=</t>
  </si>
  <si>
    <t>b. Cantidad de Agua Requerida:</t>
  </si>
  <si>
    <t>Asentamiento=</t>
  </si>
  <si>
    <t>Cantidad de agua=</t>
  </si>
  <si>
    <t>% Aire atrapado=</t>
  </si>
  <si>
    <t xml:space="preserve">c. Relación Agua/Cemento: </t>
  </si>
  <si>
    <t>A/C=</t>
  </si>
  <si>
    <t xml:space="preserve">d. Contenido de Cemento: </t>
  </si>
  <si>
    <t>Con.Cem=</t>
  </si>
  <si>
    <t xml:space="preserve">e. Volumen Aparente de Agregado Grueso: </t>
  </si>
  <si>
    <t>kg para 1 m3</t>
  </si>
  <si>
    <t>VolApAg=</t>
  </si>
  <si>
    <t>m3</t>
  </si>
  <si>
    <t>f. Peso del Agregado Grueso</t>
  </si>
  <si>
    <t>Peso volumétrico aparente del AG=</t>
  </si>
  <si>
    <t>PesoAG=</t>
  </si>
  <si>
    <t>kg/cm2 (dato)</t>
  </si>
  <si>
    <t>fm                (se toma de la tabla)</t>
  </si>
  <si>
    <t>mm.       (dato)</t>
  </si>
  <si>
    <t>kg/m3.        (se toma de la tabla)</t>
  </si>
  <si>
    <t>%.         (se toma de la tabla)</t>
  </si>
  <si>
    <t xml:space="preserve">               (se toma del gráfico)</t>
  </si>
  <si>
    <t>m3.               (se toma de la tabla)</t>
  </si>
  <si>
    <t>kg/m3.       (dato)</t>
  </si>
  <si>
    <t xml:space="preserve">g. Volúmenes de Cemento, Agua, Agregado Grueso y Aire Atrapado:  </t>
  </si>
  <si>
    <t>Densidad Cemento=</t>
  </si>
  <si>
    <t>Volumen Cemento=</t>
  </si>
  <si>
    <t>Densidad Agua=</t>
  </si>
  <si>
    <t>Volumen Agua=</t>
  </si>
  <si>
    <t>Densidad AG=</t>
  </si>
  <si>
    <t>Volumen AG=</t>
  </si>
  <si>
    <t>Volumen Aire=</t>
  </si>
  <si>
    <t>kg/m3.      (dato)</t>
  </si>
  <si>
    <t xml:space="preserve"> h. Volumen de Agregado Fino:</t>
  </si>
  <si>
    <t>Volumen AF=</t>
  </si>
  <si>
    <t>j. Peso del Agregado Fino:</t>
  </si>
  <si>
    <t>Densidad AF=</t>
  </si>
  <si>
    <t>Peso AF=</t>
  </si>
  <si>
    <t xml:space="preserve">Material                      Volumen Neto                        Peso </t>
  </si>
  <si>
    <t xml:space="preserve">Cemento                           0.122 m3.                       354 Kg </t>
  </si>
  <si>
    <t xml:space="preserve">Agregado fino                  0.350 m3.                      805 Kg </t>
  </si>
  <si>
    <t xml:space="preserve">Agregado grueso            0.343 m3.                      869 Kg </t>
  </si>
  <si>
    <t xml:space="preserve">Agua                                   0.175 m3.                       175 Kg </t>
  </si>
  <si>
    <t xml:space="preserve">Aire atrapado                    0.010 m3.                           0 Kg  </t>
  </si>
  <si>
    <t>Hormigón Fresco             1.000 m3.                   2203 Kg</t>
  </si>
  <si>
    <t>k. Resumen de Materiales por Metro Cúbico de Hormigón</t>
  </si>
  <si>
    <t>kg</t>
  </si>
  <si>
    <t>VOLUMEN</t>
  </si>
  <si>
    <t>Tamaño máximo del agregado=</t>
  </si>
  <si>
    <t>mm</t>
  </si>
  <si>
    <t xml:space="preserve">Modulo de finura Arena= </t>
  </si>
  <si>
    <t>MUS</t>
  </si>
  <si>
    <t>af</t>
  </si>
  <si>
    <t>ag</t>
  </si>
  <si>
    <t>c</t>
  </si>
  <si>
    <t>g/cm3</t>
  </si>
  <si>
    <t>MUC</t>
  </si>
  <si>
    <t>DSSS</t>
  </si>
  <si>
    <t>C.C.</t>
  </si>
  <si>
    <t>Regular</t>
  </si>
  <si>
    <t>dato calculista</t>
  </si>
  <si>
    <t>granulometria</t>
  </si>
  <si>
    <t>masa unitaria compactada</t>
  </si>
  <si>
    <t>dato laboratorio</t>
  </si>
  <si>
    <t>peso</t>
  </si>
  <si>
    <t>metodo ACI</t>
  </si>
  <si>
    <t>densidad optima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</si>
</sst>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389468</xdr:colOff>
      <xdr:row>2</xdr:row>
      <xdr:rowOff>84667</xdr:rowOff>
    </xdr:from>
    <xdr:to>
      <xdr:col>6</xdr:col>
      <xdr:colOff>433110</xdr:colOff>
      <xdr:row>6</xdr:row>
      <xdr:rowOff>59266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3289D6-22F1-994D-BF22-747621748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68" y="465667"/>
          <a:ext cx="2978422" cy="736599"/>
        </a:xfrm>
        <a:prstGeom prst="rect">
          <a:avLst/>
        </a:prstGeom>
      </xdr:spPr>
    </xdr:pic>
    <xdr:clientData/>
  </xdr:twoCellAnchor>
  <xdr:twoCellAnchor editAs="oneCell">
    <xdr:from>
      <xdr:col>1</xdr:col>
      <xdr:colOff>70322</xdr:colOff>
      <xdr:row>14</xdr:row>
      <xdr:rowOff>58797</xdr:rowOff>
    </xdr:from>
    <xdr:to>
      <xdr:col>5</xdr:col>
      <xdr:colOff>637686</xdr:colOff>
      <xdr:row>19</xdr:row>
      <xdr:rowOff>43973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58C914-6E5E-C445-839D-334EE06041AC}"/>
            </a:ext>
            <a:ext uri="{147F2762-F138-4A5C-976F-8EAC2B608ADB}">
              <a16:predDERef xmlns:a16="http://schemas.microsoft.com/office/drawing/2014/main" pred="{483289D6-22F1-994D-BF22-747621748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452" y="2535297"/>
          <a:ext cx="2890660" cy="937676"/>
        </a:xfrm>
        <a:prstGeom prst="rect">
          <a:avLst/>
        </a:prstGeom>
      </xdr:spPr>
    </xdr:pic>
    <xdr:clientData/>
  </xdr:twoCellAnchor>
  <xdr:twoCellAnchor editAs="oneCell">
    <xdr:from>
      <xdr:col>1</xdr:col>
      <xdr:colOff>57984</xdr:colOff>
      <xdr:row>26</xdr:row>
      <xdr:rowOff>122904</xdr:rowOff>
    </xdr:from>
    <xdr:to>
      <xdr:col>5</xdr:col>
      <xdr:colOff>598680</xdr:colOff>
      <xdr:row>36</xdr:row>
      <xdr:rowOff>172460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01B091A-E39A-2B40-9001-37B55D47E5D1}"/>
            </a:ext>
            <a:ext uri="{147F2762-F138-4A5C-976F-8EAC2B608ADB}">
              <a16:predDERef xmlns:a16="http://schemas.microsoft.com/office/drawing/2014/main" pred="{6458C914-6E5E-C445-839D-334EE0604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5672" y="4711291"/>
          <a:ext cx="2858227" cy="1961384"/>
        </a:xfrm>
        <a:prstGeom prst="rect">
          <a:avLst/>
        </a:prstGeom>
      </xdr:spPr>
    </xdr:pic>
    <xdr:clientData/>
  </xdr:twoCellAnchor>
  <xdr:twoCellAnchor editAs="oneCell">
    <xdr:from>
      <xdr:col>1</xdr:col>
      <xdr:colOff>123272</xdr:colOff>
      <xdr:row>45</xdr:row>
      <xdr:rowOff>35148</xdr:rowOff>
    </xdr:from>
    <xdr:to>
      <xdr:col>5</xdr:col>
      <xdr:colOff>698704</xdr:colOff>
      <xdr:row>52</xdr:row>
      <xdr:rowOff>11652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880054C-CE82-A641-869A-FA3BFB85AA9E}"/>
            </a:ext>
            <a:ext uri="{147F2762-F138-4A5C-976F-8EAC2B608ADB}">
              <a16:predDERef xmlns:a16="http://schemas.microsoft.com/office/drawing/2014/main" pred="{801B091A-E39A-2B40-9001-37B55D47E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32056" y="8176547"/>
          <a:ext cx="2897348" cy="1301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C75A7-B699-0447-9DF0-5AF6CEF6FB6B}">
  <dimension ref="B1:R106"/>
  <sheetViews>
    <sheetView tabSelected="1" zoomScale="161" zoomScaleNormal="190" zoomScaleSheetLayoutView="100" workbookViewId="0">
      <selection activeCell="K7" sqref="K7"/>
    </sheetView>
  </sheetViews>
  <sheetFormatPr baseColWidth="10" defaultColWidth="9.1640625" defaultRowHeight="15" x14ac:dyDescent="0.2"/>
  <cols>
    <col min="3" max="3" width="7" customWidth="1"/>
    <col min="5" max="5" width="9.33203125" bestFit="1" customWidth="1"/>
  </cols>
  <sheetData>
    <row r="1" spans="2:10" x14ac:dyDescent="0.2">
      <c r="C1" t="s">
        <v>68</v>
      </c>
      <c r="E1">
        <v>211</v>
      </c>
      <c r="J1" t="s">
        <v>69</v>
      </c>
    </row>
    <row r="2" spans="2:10" x14ac:dyDescent="0.2">
      <c r="B2" t="s">
        <v>0</v>
      </c>
    </row>
    <row r="8" spans="2:10" x14ac:dyDescent="0.2">
      <c r="C8" t="s">
        <v>61</v>
      </c>
      <c r="D8" t="s">
        <v>62</v>
      </c>
    </row>
    <row r="9" spans="2:10" x14ac:dyDescent="0.2">
      <c r="C9" t="s">
        <v>1</v>
      </c>
      <c r="D9">
        <v>250</v>
      </c>
      <c r="E9" t="s">
        <v>19</v>
      </c>
    </row>
    <row r="10" spans="2:10" x14ac:dyDescent="0.2">
      <c r="C10" t="s">
        <v>2</v>
      </c>
      <c r="D10">
        <v>0.28000000000000003</v>
      </c>
      <c r="E10" t="s">
        <v>20</v>
      </c>
    </row>
    <row r="12" spans="2:10" x14ac:dyDescent="0.2">
      <c r="C12" t="s">
        <v>3</v>
      </c>
      <c r="D12">
        <f>D9/(1-1.34*D10)</f>
        <v>400.12804097311135</v>
      </c>
    </row>
    <row r="14" spans="2:10" x14ac:dyDescent="0.2">
      <c r="B14" t="s">
        <v>4</v>
      </c>
    </row>
    <row r="21" spans="2:7" x14ac:dyDescent="0.2">
      <c r="C21" t="s">
        <v>51</v>
      </c>
      <c r="F21">
        <v>40</v>
      </c>
      <c r="G21" t="s">
        <v>52</v>
      </c>
    </row>
    <row r="22" spans="2:7" x14ac:dyDescent="0.2">
      <c r="C22" t="s">
        <v>5</v>
      </c>
      <c r="E22">
        <v>50</v>
      </c>
      <c r="F22" t="s">
        <v>21</v>
      </c>
    </row>
    <row r="23" spans="2:7" x14ac:dyDescent="0.2">
      <c r="C23" t="s">
        <v>6</v>
      </c>
      <c r="E23">
        <v>160</v>
      </c>
      <c r="F23" t="s">
        <v>22</v>
      </c>
    </row>
    <row r="24" spans="2:7" x14ac:dyDescent="0.2">
      <c r="C24" t="s">
        <v>7</v>
      </c>
      <c r="E24">
        <v>1</v>
      </c>
      <c r="F24" t="s">
        <v>23</v>
      </c>
    </row>
    <row r="26" spans="2:7" x14ac:dyDescent="0.2">
      <c r="B26" t="s">
        <v>8</v>
      </c>
    </row>
    <row r="39" spans="2:5" x14ac:dyDescent="0.2">
      <c r="C39" t="s">
        <v>9</v>
      </c>
      <c r="D39">
        <v>0.42499999999999999</v>
      </c>
      <c r="E39" t="s">
        <v>24</v>
      </c>
    </row>
    <row r="41" spans="2:5" x14ac:dyDescent="0.2">
      <c r="B41" t="s">
        <v>10</v>
      </c>
    </row>
    <row r="43" spans="2:5" x14ac:dyDescent="0.2">
      <c r="C43" t="s">
        <v>11</v>
      </c>
      <c r="D43">
        <f>E23/D39</f>
        <v>376.47058823529414</v>
      </c>
      <c r="E43" t="s">
        <v>13</v>
      </c>
    </row>
    <row r="45" spans="2:5" x14ac:dyDescent="0.2">
      <c r="B45" t="s">
        <v>12</v>
      </c>
    </row>
    <row r="54" spans="2:18" x14ac:dyDescent="0.2">
      <c r="C54" t="s">
        <v>51</v>
      </c>
      <c r="F54">
        <f>F21</f>
        <v>40</v>
      </c>
      <c r="G54" t="s">
        <v>52</v>
      </c>
      <c r="H54" t="s">
        <v>63</v>
      </c>
    </row>
    <row r="55" spans="2:18" x14ac:dyDescent="0.2">
      <c r="C55" t="s">
        <v>53</v>
      </c>
      <c r="F55">
        <v>2.7</v>
      </c>
      <c r="H55" t="s">
        <v>64</v>
      </c>
    </row>
    <row r="56" spans="2:18" x14ac:dyDescent="0.2">
      <c r="C56" t="s">
        <v>14</v>
      </c>
      <c r="D56">
        <v>0.72</v>
      </c>
      <c r="E56" t="s">
        <v>25</v>
      </c>
    </row>
    <row r="58" spans="2:18" x14ac:dyDescent="0.2">
      <c r="B58" t="s">
        <v>16</v>
      </c>
      <c r="M58" t="s">
        <v>54</v>
      </c>
      <c r="O58" t="s">
        <v>59</v>
      </c>
      <c r="Q58" t="s">
        <v>60</v>
      </c>
    </row>
    <row r="59" spans="2:18" x14ac:dyDescent="0.2">
      <c r="L59" t="s">
        <v>55</v>
      </c>
      <c r="M59">
        <v>1.7370000000000001</v>
      </c>
      <c r="N59" t="s">
        <v>58</v>
      </c>
      <c r="O59">
        <v>1.796</v>
      </c>
      <c r="P59" t="s">
        <v>58</v>
      </c>
      <c r="Q59">
        <v>2.38</v>
      </c>
      <c r="R59" t="s">
        <v>58</v>
      </c>
    </row>
    <row r="60" spans="2:18" x14ac:dyDescent="0.2">
      <c r="C60" t="s">
        <v>17</v>
      </c>
      <c r="G60">
        <v>1350</v>
      </c>
      <c r="H60" t="s">
        <v>26</v>
      </c>
      <c r="J60" t="s">
        <v>65</v>
      </c>
      <c r="L60" t="s">
        <v>56</v>
      </c>
      <c r="M60">
        <v>1.401</v>
      </c>
      <c r="N60" t="s">
        <v>58</v>
      </c>
      <c r="O60">
        <v>1.4590000000000001</v>
      </c>
      <c r="P60" t="s">
        <v>58</v>
      </c>
      <c r="Q60">
        <v>2.58</v>
      </c>
      <c r="R60" t="s">
        <v>58</v>
      </c>
    </row>
    <row r="61" spans="2:18" x14ac:dyDescent="0.2">
      <c r="L61" t="s">
        <v>57</v>
      </c>
      <c r="M61">
        <v>0.96799999999999997</v>
      </c>
      <c r="N61" t="s">
        <v>58</v>
      </c>
      <c r="P61" t="s">
        <v>58</v>
      </c>
      <c r="Q61">
        <v>2.94</v>
      </c>
      <c r="R61" t="s">
        <v>58</v>
      </c>
    </row>
    <row r="62" spans="2:18" x14ac:dyDescent="0.2">
      <c r="C62" t="s">
        <v>18</v>
      </c>
      <c r="D62">
        <f>D56*G60</f>
        <v>972</v>
      </c>
      <c r="E62" t="s">
        <v>13</v>
      </c>
    </row>
    <row r="64" spans="2:18" x14ac:dyDescent="0.2">
      <c r="B64" t="s">
        <v>27</v>
      </c>
    </row>
    <row r="66" spans="2:6" x14ac:dyDescent="0.2">
      <c r="C66" t="s">
        <v>28</v>
      </c>
      <c r="E66">
        <v>3000</v>
      </c>
      <c r="F66" t="s">
        <v>35</v>
      </c>
    </row>
    <row r="67" spans="2:6" x14ac:dyDescent="0.2">
      <c r="C67" t="s">
        <v>29</v>
      </c>
      <c r="E67">
        <f>D43/E66</f>
        <v>0.12549019607843137</v>
      </c>
      <c r="F67" t="s">
        <v>15</v>
      </c>
    </row>
    <row r="69" spans="2:6" x14ac:dyDescent="0.2">
      <c r="C69" t="s">
        <v>30</v>
      </c>
      <c r="E69">
        <v>1000</v>
      </c>
      <c r="F69" t="s">
        <v>35</v>
      </c>
    </row>
    <row r="70" spans="2:6" x14ac:dyDescent="0.2">
      <c r="C70" t="s">
        <v>31</v>
      </c>
      <c r="E70">
        <f>E23/E69</f>
        <v>0.16</v>
      </c>
      <c r="F70" t="s">
        <v>15</v>
      </c>
    </row>
    <row r="72" spans="2:6" x14ac:dyDescent="0.2">
      <c r="C72" t="s">
        <v>32</v>
      </c>
      <c r="E72">
        <v>2580</v>
      </c>
      <c r="F72" t="s">
        <v>35</v>
      </c>
    </row>
    <row r="73" spans="2:6" x14ac:dyDescent="0.2">
      <c r="C73" t="s">
        <v>33</v>
      </c>
      <c r="E73">
        <f>D62/E72</f>
        <v>0.37674418604651161</v>
      </c>
      <c r="F73" t="s">
        <v>15</v>
      </c>
    </row>
    <row r="75" spans="2:6" x14ac:dyDescent="0.2">
      <c r="C75" t="s">
        <v>34</v>
      </c>
      <c r="E75" s="1">
        <f>1*(E24/100)</f>
        <v>0.01</v>
      </c>
      <c r="F75" t="s">
        <v>15</v>
      </c>
    </row>
    <row r="77" spans="2:6" x14ac:dyDescent="0.2">
      <c r="B77" t="s">
        <v>36</v>
      </c>
    </row>
    <row r="79" spans="2:6" x14ac:dyDescent="0.2">
      <c r="C79" t="s">
        <v>37</v>
      </c>
      <c r="E79">
        <f>1-(E75+E73+E70+E67)</f>
        <v>0.32776561787505698</v>
      </c>
    </row>
    <row r="81" spans="2:8" x14ac:dyDescent="0.2">
      <c r="B81" t="s">
        <v>38</v>
      </c>
    </row>
    <row r="83" spans="2:8" x14ac:dyDescent="0.2">
      <c r="C83" t="s">
        <v>39</v>
      </c>
      <c r="E83">
        <v>2380</v>
      </c>
      <c r="F83" t="s">
        <v>35</v>
      </c>
      <c r="H83" t="s">
        <v>66</v>
      </c>
    </row>
    <row r="84" spans="2:8" x14ac:dyDescent="0.2">
      <c r="C84" t="s">
        <v>40</v>
      </c>
      <c r="E84">
        <f>E83*E79</f>
        <v>780.08217054263559</v>
      </c>
      <c r="F84" t="s">
        <v>13</v>
      </c>
    </row>
    <row r="86" spans="2:8" x14ac:dyDescent="0.2">
      <c r="B86" t="s">
        <v>48</v>
      </c>
    </row>
    <row r="88" spans="2:8" x14ac:dyDescent="0.2">
      <c r="B88" t="s">
        <v>41</v>
      </c>
      <c r="F88" t="s">
        <v>67</v>
      </c>
    </row>
    <row r="89" spans="2:8" x14ac:dyDescent="0.2">
      <c r="B89" t="s">
        <v>42</v>
      </c>
      <c r="D89">
        <f>E67</f>
        <v>0.12549019607843137</v>
      </c>
      <c r="E89" t="s">
        <v>15</v>
      </c>
      <c r="F89">
        <f>D43</f>
        <v>376.47058823529414</v>
      </c>
      <c r="G89" t="s">
        <v>49</v>
      </c>
    </row>
    <row r="90" spans="2:8" x14ac:dyDescent="0.2">
      <c r="B90" t="s">
        <v>43</v>
      </c>
      <c r="D90">
        <f>E79</f>
        <v>0.32776561787505698</v>
      </c>
      <c r="E90" t="s">
        <v>15</v>
      </c>
      <c r="F90">
        <f>E84</f>
        <v>780.08217054263559</v>
      </c>
      <c r="G90" t="s">
        <v>49</v>
      </c>
    </row>
    <row r="91" spans="2:8" x14ac:dyDescent="0.2">
      <c r="B91" t="s">
        <v>44</v>
      </c>
      <c r="D91">
        <f>E73</f>
        <v>0.37674418604651161</v>
      </c>
      <c r="E91" t="s">
        <v>15</v>
      </c>
      <c r="F91">
        <f>D62</f>
        <v>972</v>
      </c>
      <c r="G91" t="s">
        <v>49</v>
      </c>
    </row>
    <row r="92" spans="2:8" x14ac:dyDescent="0.2">
      <c r="B92" t="s">
        <v>45</v>
      </c>
      <c r="D92">
        <f>E70</f>
        <v>0.16</v>
      </c>
      <c r="E92" t="s">
        <v>15</v>
      </c>
      <c r="F92">
        <f>E23</f>
        <v>160</v>
      </c>
      <c r="G92" t="s">
        <v>49</v>
      </c>
    </row>
    <row r="93" spans="2:8" x14ac:dyDescent="0.2">
      <c r="B93" t="s">
        <v>46</v>
      </c>
      <c r="D93">
        <f>E75</f>
        <v>0.01</v>
      </c>
      <c r="E93" t="s">
        <v>15</v>
      </c>
    </row>
    <row r="95" spans="2:8" x14ac:dyDescent="0.2">
      <c r="B95" t="s">
        <v>47</v>
      </c>
      <c r="D95">
        <f>SUM(D93,D92,D91,D90,D89)</f>
        <v>1</v>
      </c>
      <c r="E95" t="s">
        <v>15</v>
      </c>
      <c r="F95">
        <f>SUM(F89,F90,F91,F92)</f>
        <v>2288.5527587779297</v>
      </c>
      <c r="G95" t="s">
        <v>49</v>
      </c>
    </row>
    <row r="98" spans="2:7" x14ac:dyDescent="0.2">
      <c r="B98" t="s">
        <v>50</v>
      </c>
      <c r="D98">
        <v>20</v>
      </c>
      <c r="E98" t="s">
        <v>15</v>
      </c>
    </row>
    <row r="99" spans="2:7" x14ac:dyDescent="0.2">
      <c r="B99" t="s">
        <v>41</v>
      </c>
    </row>
    <row r="100" spans="2:7" x14ac:dyDescent="0.2">
      <c r="B100" t="s">
        <v>42</v>
      </c>
      <c r="D100">
        <f>D89*$D$98</f>
        <v>2.5098039215686274</v>
      </c>
      <c r="E100" t="s">
        <v>15</v>
      </c>
      <c r="F100">
        <f>F89*$D$98</f>
        <v>7529.4117647058829</v>
      </c>
      <c r="G100" t="s">
        <v>49</v>
      </c>
    </row>
    <row r="101" spans="2:7" x14ac:dyDescent="0.2">
      <c r="B101" t="s">
        <v>43</v>
      </c>
      <c r="D101">
        <f t="shared" ref="D101:D104" si="0">D90*$D$98</f>
        <v>6.5553123575011396</v>
      </c>
      <c r="E101" t="s">
        <v>15</v>
      </c>
      <c r="F101">
        <f t="shared" ref="F101:F104" si="1">F90*$D$98</f>
        <v>15601.643410852712</v>
      </c>
      <c r="G101" t="s">
        <v>49</v>
      </c>
    </row>
    <row r="102" spans="2:7" x14ac:dyDescent="0.2">
      <c r="B102" t="s">
        <v>44</v>
      </c>
      <c r="D102">
        <f t="shared" si="0"/>
        <v>7.5348837209302317</v>
      </c>
      <c r="E102" t="s">
        <v>15</v>
      </c>
      <c r="F102">
        <f t="shared" si="1"/>
        <v>19440</v>
      </c>
      <c r="G102" t="s">
        <v>49</v>
      </c>
    </row>
    <row r="103" spans="2:7" x14ac:dyDescent="0.2">
      <c r="B103" t="s">
        <v>45</v>
      </c>
      <c r="D103">
        <f t="shared" si="0"/>
        <v>3.2</v>
      </c>
      <c r="E103" t="s">
        <v>15</v>
      </c>
      <c r="F103">
        <f t="shared" si="1"/>
        <v>3200</v>
      </c>
      <c r="G103" t="s">
        <v>49</v>
      </c>
    </row>
    <row r="104" spans="2:7" x14ac:dyDescent="0.2">
      <c r="B104" t="s">
        <v>46</v>
      </c>
      <c r="D104">
        <f t="shared" si="0"/>
        <v>0.2</v>
      </c>
      <c r="E104" t="s">
        <v>15</v>
      </c>
      <c r="F104">
        <f t="shared" si="1"/>
        <v>0</v>
      </c>
    </row>
    <row r="106" spans="2:7" x14ac:dyDescent="0.2">
      <c r="B106" t="s">
        <v>47</v>
      </c>
      <c r="D106">
        <f>SUM(D104,D103,D102,D101,D100)</f>
        <v>20</v>
      </c>
      <c r="E106" t="s">
        <v>15</v>
      </c>
      <c r="F106">
        <f>SUM(F100,F101,F102,F103)</f>
        <v>45771.055175558591</v>
      </c>
      <c r="G106" t="s">
        <v>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Dosificación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Omar Martinez Espinoza</dc:creator>
  <cp:lastModifiedBy>Microsoft Office User</cp:lastModifiedBy>
  <dcterms:created xsi:type="dcterms:W3CDTF">2023-01-11T15:42:57Z</dcterms:created>
  <dcterms:modified xsi:type="dcterms:W3CDTF">2025-01-03T00:30:02Z</dcterms:modified>
</cp:coreProperties>
</file>