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329CD6-3DB5-4FDB-B065-731A3B39FA4C}" xr6:coauthVersionLast="47" xr6:coauthVersionMax="47" xr10:uidLastSave="{00000000-0000-0000-0000-000000000000}"/>
  <bookViews>
    <workbookView xWindow="-120" yWindow="-120" windowWidth="29040" windowHeight="15720" activeTab="1" xr2:uid="{BF93C2B2-8B8E-4810-80CE-5A026F52B47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F21" i="2"/>
  <c r="E22" i="2"/>
  <c r="E21" i="2"/>
  <c r="D22" i="2"/>
  <c r="D23" i="2"/>
  <c r="D21" i="2"/>
  <c r="B24" i="2"/>
  <c r="B17" i="2"/>
  <c r="B16" i="2"/>
  <c r="B15" i="2"/>
  <c r="B14" i="2"/>
  <c r="G9" i="2"/>
  <c r="F10" i="2"/>
  <c r="F11" i="2"/>
  <c r="F9" i="2"/>
  <c r="G6" i="2"/>
  <c r="G7" i="2"/>
  <c r="G8" i="2"/>
  <c r="G5" i="2"/>
  <c r="F6" i="2"/>
  <c r="F7" i="2"/>
  <c r="F8" i="2"/>
  <c r="F5" i="2"/>
  <c r="C11" i="2"/>
  <c r="D11" i="2"/>
  <c r="E11" i="2"/>
  <c r="B11" i="2"/>
  <c r="C10" i="2"/>
  <c r="D10" i="2"/>
  <c r="E10" i="2"/>
  <c r="B10" i="2"/>
  <c r="C9" i="2"/>
  <c r="D9" i="2"/>
  <c r="E9" i="2"/>
  <c r="B9" i="2"/>
</calcChain>
</file>

<file path=xl/sharedStrings.xml><?xml version="1.0" encoding="utf-8"?>
<sst xmlns="http://schemas.openxmlformats.org/spreadsheetml/2006/main" count="96" uniqueCount="86">
  <si>
    <t>EJEMPLO: DISEÑO DE BLOQUES COMPLETO AL AZAR</t>
  </si>
  <si>
    <t xml:space="preserve">Comparación de cuatro métodos de ensamble. Ahora se va a controlar activamente </t>
  </si>
  <si>
    <t>en el experimento a los operadores  que realizan el ensamble, lo que da lugar al diseño de bloques copletos al azar</t>
  </si>
  <si>
    <t>METODO</t>
  </si>
  <si>
    <t>A</t>
  </si>
  <si>
    <t>B</t>
  </si>
  <si>
    <t>C</t>
  </si>
  <si>
    <t>D</t>
  </si>
  <si>
    <t>OPERARIO</t>
  </si>
  <si>
    <t>1)PLANEACIÓN Y REALIZACIÓN</t>
  </si>
  <si>
    <t>K=4</t>
  </si>
  <si>
    <t>b=4</t>
  </si>
  <si>
    <t>N=16</t>
  </si>
  <si>
    <t>hipótesis</t>
  </si>
  <si>
    <t>H0:</t>
  </si>
  <si>
    <t>UA=UB=UC=UD</t>
  </si>
  <si>
    <t>En promedio el tiempo es el mismo en los cuatro métodos para realizar ensamble</t>
  </si>
  <si>
    <t>Ha:</t>
  </si>
  <si>
    <t>En promedio por lo menos un tiempo es diferente en los cuatro métodos para realizar ensamble</t>
  </si>
  <si>
    <t xml:space="preserve">Bloques </t>
  </si>
  <si>
    <t>u1=u2=u3=u4</t>
  </si>
  <si>
    <t>Los operadores realizan el ensamble en el mismo tiempo promedio</t>
  </si>
  <si>
    <t>Por lo menos un operador utiliza un tiempo diferente al realizar el ensamble</t>
  </si>
  <si>
    <t>Modelo</t>
  </si>
  <si>
    <t>ui ≠ uj</t>
  </si>
  <si>
    <t>ui ≠uj</t>
  </si>
  <si>
    <r>
      <rPr>
        <sz val="12"/>
        <color rgb="FFFF0000"/>
        <rFont val="Calibri"/>
        <family val="2"/>
      </rPr>
      <t>PROBLEMA: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Comparación de cuatro métodos de ensamble</t>
    </r>
  </si>
  <si>
    <r>
      <t xml:space="preserve">variable respuesta: </t>
    </r>
    <r>
      <rPr>
        <sz val="12"/>
        <rFont val="Calibri"/>
        <family val="2"/>
      </rPr>
      <t>tiempo en minutos</t>
    </r>
  </si>
  <si>
    <r>
      <rPr>
        <sz val="12"/>
        <color rgb="FFFF0000"/>
        <rFont val="Calibri"/>
        <family val="2"/>
      </rPr>
      <t>TRATAMIENTOS:</t>
    </r>
    <r>
      <rPr>
        <sz val="12"/>
        <color theme="1"/>
        <rFont val="Calibri"/>
        <family val="2"/>
      </rPr>
      <t xml:space="preserve"> MÉTODOS</t>
    </r>
  </si>
  <si>
    <r>
      <rPr>
        <sz val="12"/>
        <color rgb="FFFF0000"/>
        <rFont val="Calibri"/>
        <family val="2"/>
      </rPr>
      <t>BLOQUES:</t>
    </r>
    <r>
      <rPr>
        <sz val="12"/>
        <color theme="1"/>
        <rFont val="Calibri"/>
        <family val="2"/>
      </rPr>
      <t xml:space="preserve"> OPERARIOS</t>
    </r>
  </si>
  <si>
    <r>
      <rPr>
        <sz val="12"/>
        <color rgb="FFFF0000"/>
        <rFont val="Calibri"/>
        <family val="2"/>
      </rPr>
      <t>DISEÑO:</t>
    </r>
    <r>
      <rPr>
        <sz val="12"/>
        <color theme="1"/>
        <rFont val="Calibri"/>
        <family val="2"/>
      </rPr>
      <t xml:space="preserve"> DBCA</t>
    </r>
  </si>
  <si>
    <t xml:space="preserve"> </t>
  </si>
  <si>
    <t>yij=tiempo en minutos</t>
  </si>
  <si>
    <t>yij=u+ai+bj+eij</t>
  </si>
  <si>
    <t>u media</t>
  </si>
  <si>
    <t>ai efecto de los tratamientos métodos</t>
  </si>
  <si>
    <t>bj efecto de los bloques operarios</t>
  </si>
  <si>
    <t>eij error aleatorio</t>
  </si>
  <si>
    <t>suma</t>
  </si>
  <si>
    <t>suma^2</t>
  </si>
  <si>
    <t>suma_cuad</t>
  </si>
  <si>
    <t>MEDIDAS DE VARIABILIDAD</t>
  </si>
  <si>
    <t>SCT</t>
  </si>
  <si>
    <t>SCTRAT</t>
  </si>
  <si>
    <t>SCB</t>
  </si>
  <si>
    <t>SCE</t>
  </si>
  <si>
    <t>ANOVA</t>
  </si>
  <si>
    <t>FV</t>
  </si>
  <si>
    <t>SC</t>
  </si>
  <si>
    <t>GL</t>
  </si>
  <si>
    <t>CM</t>
  </si>
  <si>
    <t>F0</t>
  </si>
  <si>
    <t>FT</t>
  </si>
  <si>
    <t>MÉTODOS</t>
  </si>
  <si>
    <t>OPERARIOS</t>
  </si>
  <si>
    <t>ERROR</t>
  </si>
  <si>
    <t>TOTAL</t>
  </si>
  <si>
    <t>Interpretación</t>
  </si>
  <si>
    <t>a) 10,25&gt;3,86 se rechaza H0, En promedio por lo menos un tiempo es diferente en los cuatro métodos para realizar ensamble</t>
  </si>
  <si>
    <t>b)4,75&gt;3,86 se rechaza h0, Por lo menos un operador utiliza un tiempo diferente al realizar el ensamble</t>
  </si>
  <si>
    <t>Análisis de varianza de dos factores con una sola muestra por grupo</t>
  </si>
  <si>
    <t>RESUMEN</t>
  </si>
  <si>
    <t>Cuenta</t>
  </si>
  <si>
    <t>Suma</t>
  </si>
  <si>
    <t>Promedio</t>
  </si>
  <si>
    <t>Varianza</t>
  </si>
  <si>
    <t>Fila 1</t>
  </si>
  <si>
    <t>Fila 2</t>
  </si>
  <si>
    <t>Fila 3</t>
  </si>
  <si>
    <t>Fila 4</t>
  </si>
  <si>
    <t>Columna 1</t>
  </si>
  <si>
    <t>Columna 2</t>
  </si>
  <si>
    <t>Columna 3</t>
  </si>
  <si>
    <t>Columna 4</t>
  </si>
  <si>
    <t>ANÁLISIS DE VARIANZA</t>
  </si>
  <si>
    <t>Origen de las variaciones</t>
  </si>
  <si>
    <t>Suma de cuadrados</t>
  </si>
  <si>
    <t>Grados de libertad</t>
  </si>
  <si>
    <t>Promedio de los cuadrados</t>
  </si>
  <si>
    <t>F</t>
  </si>
  <si>
    <t>Probabilidad</t>
  </si>
  <si>
    <t>Valor crítico para F</t>
  </si>
  <si>
    <t>Filas</t>
  </si>
  <si>
    <t>Columnas</t>
  </si>
  <si>
    <t>Error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</si>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</sst>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 readingOrder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/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2" borderId="0" xfId="0" applyFont="1" applyFill="1"/>
    <xf numFmtId="0" fontId="3" fillId="0" borderId="0" xfId="0" applyFont="1" applyAlignment="1">
      <alignment horizontal="left" vertical="center" readingOrder="1"/>
    </xf>
    <xf numFmtId="0" fontId="3" fillId="3" borderId="0" xfId="0" applyFont="1" applyFill="1"/>
    <xf numFmtId="0" fontId="3" fillId="0" borderId="0" xfId="0" applyFont="1" applyBorder="1"/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0" fillId="0" borderId="3" xfId="0" applyFill="1" applyBorder="1" applyAlignment="1"/>
    <xf numFmtId="0" fontId="8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749300</xdr:colOff>
      <xdr:row>3</xdr:row>
      <xdr:rowOff>184150</xdr:rowOff>
    </xdr:from>
    <xdr:to>
      <xdr:col>13</xdr:col>
      <xdr:colOff>574388</xdr:colOff>
      <xdr:row>8</xdr:row>
      <xdr:rowOff>197750</xdr:rowOff>
    </xdr:to>
    <xdr:pic>
      <xdr:nvPicPr>
        <xdr:cNvPr id="2" name="Marcador de contenido 3">
          <a:extLst>
            <a:ext uri="{FF2B5EF4-FFF2-40B4-BE49-F238E27FC236}">
              <a16:creationId xmlns:a16="http://schemas.microsoft.com/office/drawing/2014/main" id="{2CE6C8A8-134E-4380-A2FD-1552F3CE25D1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3300" y="768350"/>
          <a:ext cx="4397088" cy="1029600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8</xdr:row>
      <xdr:rowOff>184150</xdr:rowOff>
    </xdr:from>
    <xdr:to>
      <xdr:col>13</xdr:col>
      <xdr:colOff>587088</xdr:colOff>
      <xdr:row>13</xdr:row>
      <xdr:rowOff>174913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C7114A-B533-427C-8C2E-42E74D1B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6950" y="1784350"/>
          <a:ext cx="4416138" cy="994063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12</xdr:row>
      <xdr:rowOff>190500</xdr:rowOff>
    </xdr:from>
    <xdr:to>
      <xdr:col>12</xdr:col>
      <xdr:colOff>223038</xdr:colOff>
      <xdr:row>23</xdr:row>
      <xdr:rowOff>196147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8F82AE-1B9F-49D8-859E-C260325EA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2562225"/>
          <a:ext cx="4518813" cy="2196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93BF-18FA-4086-A3FA-0B3BB34B139C}">
  <dimension ref="A1:M33"/>
  <sheetViews>
    <sheetView topLeftCell="A9" zoomScale="150" zoomScaleNormal="150" workbookViewId="0">
      <selection activeCell="D26" sqref="D26"/>
    </sheetView>
  </sheetViews>
  <sheetFormatPr baseColWidth="10" defaultRowHeight="15" x14ac:dyDescent="0.25"/>
  <sheetData>
    <row r="1" spans="1:13" ht="15.75" x14ac:dyDescent="0.25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</row>
    <row r="2" spans="1:13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7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 x14ac:dyDescent="0.25">
      <c r="A4" s="7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5">
      <c r="A5" s="8"/>
      <c r="B5" s="6"/>
      <c r="C5" s="9" t="s">
        <v>8</v>
      </c>
      <c r="D5" s="9"/>
      <c r="E5" s="9"/>
      <c r="F5" s="9"/>
      <c r="G5" s="6"/>
      <c r="H5" s="6"/>
      <c r="I5" s="6"/>
      <c r="J5" s="6"/>
      <c r="K5" s="6"/>
      <c r="L5" s="6"/>
      <c r="M5" s="6"/>
    </row>
    <row r="6" spans="1:13" ht="15.75" x14ac:dyDescent="0.25">
      <c r="A6" s="6"/>
      <c r="B6" s="10" t="s">
        <v>3</v>
      </c>
      <c r="C6" s="10">
        <v>1</v>
      </c>
      <c r="D6" s="10">
        <v>2</v>
      </c>
      <c r="E6" s="10">
        <v>3</v>
      </c>
      <c r="F6" s="10">
        <v>4</v>
      </c>
      <c r="G6" s="6"/>
      <c r="H6" s="6"/>
      <c r="I6" s="6"/>
      <c r="J6" s="6"/>
      <c r="K6" s="6"/>
      <c r="L6" s="6"/>
      <c r="M6" s="6"/>
    </row>
    <row r="7" spans="1:13" ht="15.75" x14ac:dyDescent="0.25">
      <c r="A7" s="6"/>
      <c r="B7" s="10" t="s">
        <v>4</v>
      </c>
      <c r="C7" s="11">
        <v>6</v>
      </c>
      <c r="D7" s="11">
        <v>9</v>
      </c>
      <c r="E7" s="11">
        <v>7</v>
      </c>
      <c r="F7" s="11">
        <v>8</v>
      </c>
      <c r="G7" s="6"/>
      <c r="H7" s="6"/>
      <c r="I7" s="6"/>
      <c r="J7" s="6"/>
      <c r="K7" s="6"/>
      <c r="L7" s="6"/>
      <c r="M7" s="6"/>
    </row>
    <row r="8" spans="1:13" ht="15.75" x14ac:dyDescent="0.25">
      <c r="A8" s="6"/>
      <c r="B8" s="10" t="s">
        <v>5</v>
      </c>
      <c r="C8" s="11">
        <v>7</v>
      </c>
      <c r="D8" s="11">
        <v>10</v>
      </c>
      <c r="E8" s="11">
        <v>11</v>
      </c>
      <c r="F8" s="11">
        <v>8</v>
      </c>
      <c r="G8" s="6"/>
      <c r="H8" s="6"/>
      <c r="I8" s="6"/>
      <c r="J8" s="6"/>
      <c r="K8" s="6"/>
      <c r="L8" s="6"/>
      <c r="M8" s="6"/>
    </row>
    <row r="9" spans="1:13" ht="15.75" x14ac:dyDescent="0.25">
      <c r="A9" s="6"/>
      <c r="B9" s="10" t="s">
        <v>6</v>
      </c>
      <c r="C9" s="11">
        <v>10</v>
      </c>
      <c r="D9" s="11">
        <v>16</v>
      </c>
      <c r="E9" s="11">
        <v>11</v>
      </c>
      <c r="F9" s="11">
        <v>14</v>
      </c>
      <c r="G9" s="6"/>
      <c r="H9" s="6"/>
      <c r="I9" s="6"/>
      <c r="J9" s="6"/>
      <c r="K9" s="6"/>
      <c r="L9" s="6"/>
      <c r="M9" s="6"/>
    </row>
    <row r="10" spans="1:13" ht="15.75" x14ac:dyDescent="0.25">
      <c r="A10" s="6"/>
      <c r="B10" s="10" t="s">
        <v>7</v>
      </c>
      <c r="C10" s="11">
        <v>10</v>
      </c>
      <c r="D10" s="11">
        <v>13</v>
      </c>
      <c r="E10" s="11">
        <v>11</v>
      </c>
      <c r="F10" s="11">
        <v>9</v>
      </c>
      <c r="G10" s="6"/>
      <c r="H10" s="6"/>
      <c r="I10" s="6"/>
      <c r="J10" s="6"/>
      <c r="K10" s="6"/>
      <c r="L10" s="6"/>
      <c r="M10" s="6"/>
    </row>
    <row r="11" spans="1:13" ht="15.7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75" x14ac:dyDescent="0.25">
      <c r="A12" s="12" t="s">
        <v>9</v>
      </c>
      <c r="B12" s="12"/>
      <c r="C12" s="12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5.75" x14ac:dyDescent="0.25">
      <c r="A13" s="13" t="s">
        <v>26</v>
      </c>
      <c r="B13" s="13"/>
      <c r="C13" s="13"/>
      <c r="D13" s="13"/>
      <c r="E13" s="13"/>
      <c r="F13" s="13"/>
      <c r="G13" s="6"/>
      <c r="H13" s="6"/>
      <c r="I13" s="6"/>
      <c r="J13" s="6"/>
      <c r="K13" s="6"/>
      <c r="L13" s="6"/>
      <c r="M13" s="6"/>
    </row>
    <row r="14" spans="1:13" ht="15.75" x14ac:dyDescent="0.25">
      <c r="A14" s="14" t="s">
        <v>27</v>
      </c>
      <c r="B14" s="15"/>
      <c r="C14" s="15"/>
      <c r="D14" s="15"/>
      <c r="E14" s="15"/>
      <c r="F14" s="15"/>
      <c r="G14" s="6"/>
      <c r="H14" s="6"/>
      <c r="I14" s="6"/>
      <c r="J14" s="6"/>
      <c r="K14" s="6"/>
      <c r="L14" s="6"/>
      <c r="M14" s="6"/>
    </row>
    <row r="15" spans="1:13" ht="15.75" x14ac:dyDescent="0.25">
      <c r="A15" s="6" t="s">
        <v>28</v>
      </c>
      <c r="B15" s="6"/>
      <c r="C15" s="6"/>
      <c r="D15" s="6" t="s">
        <v>10</v>
      </c>
      <c r="E15" s="6"/>
      <c r="F15" s="6"/>
      <c r="G15" s="6"/>
      <c r="H15" s="6"/>
      <c r="I15" s="6"/>
      <c r="J15" s="6"/>
      <c r="K15" s="6"/>
      <c r="L15" s="6"/>
      <c r="M15" s="6"/>
    </row>
    <row r="16" spans="1:13" ht="15.75" x14ac:dyDescent="0.25">
      <c r="A16" s="6" t="s">
        <v>29</v>
      </c>
      <c r="B16" s="6"/>
      <c r="C16" s="6"/>
      <c r="D16" s="6" t="s">
        <v>11</v>
      </c>
      <c r="E16" s="6"/>
      <c r="F16" s="6"/>
      <c r="G16" s="6"/>
      <c r="H16" s="6"/>
      <c r="I16" s="6"/>
      <c r="J16" s="6"/>
      <c r="K16" s="6"/>
      <c r="L16" s="6"/>
      <c r="M16" s="6"/>
    </row>
    <row r="17" spans="1:13" ht="15.75" x14ac:dyDescent="0.25">
      <c r="A17" s="6" t="s">
        <v>30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5.75" x14ac:dyDescent="0.25">
      <c r="A18" s="6" t="s">
        <v>12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5.75" x14ac:dyDescent="0.25">
      <c r="A19" s="16" t="s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5.75" x14ac:dyDescent="0.25">
      <c r="A20" s="6" t="s">
        <v>14</v>
      </c>
      <c r="B20" s="17" t="s">
        <v>15</v>
      </c>
      <c r="C20" s="17"/>
      <c r="D20" s="6" t="s">
        <v>16</v>
      </c>
      <c r="E20" s="6"/>
      <c r="F20" s="6"/>
      <c r="G20" s="6"/>
      <c r="H20" s="6"/>
      <c r="I20" s="6"/>
      <c r="J20" s="6"/>
      <c r="K20" s="6"/>
      <c r="L20" s="6"/>
      <c r="M20" s="6"/>
    </row>
    <row r="21" spans="1:13" ht="15.75" x14ac:dyDescent="0.25">
      <c r="A21" s="6" t="s">
        <v>17</v>
      </c>
      <c r="B21" s="17" t="s">
        <v>24</v>
      </c>
      <c r="C21" s="17"/>
      <c r="D21" s="6" t="s">
        <v>18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ht="15.75" x14ac:dyDescent="0.25">
      <c r="A22" s="6"/>
      <c r="B22" s="6"/>
      <c r="C22" s="6"/>
      <c r="D22" s="6"/>
      <c r="E22" s="6"/>
      <c r="F22" s="6"/>
      <c r="G22" s="6"/>
      <c r="H22" s="6"/>
      <c r="I22" s="19"/>
      <c r="J22" s="6"/>
      <c r="K22" s="6"/>
      <c r="L22" s="6"/>
      <c r="M22" s="6"/>
    </row>
    <row r="23" spans="1:13" ht="15.75" x14ac:dyDescent="0.25">
      <c r="A23" s="6"/>
      <c r="B23" s="6"/>
      <c r="C23" s="6"/>
      <c r="D23" s="6"/>
      <c r="E23" s="6"/>
      <c r="F23" s="6"/>
      <c r="G23" s="6"/>
      <c r="H23" s="6"/>
      <c r="I23" s="19"/>
      <c r="J23" s="6"/>
      <c r="K23" s="6" t="s">
        <v>31</v>
      </c>
      <c r="L23" s="6"/>
      <c r="M23" s="6"/>
    </row>
    <row r="24" spans="1:13" ht="15.75" x14ac:dyDescent="0.25">
      <c r="A24" s="18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5.75" x14ac:dyDescent="0.25">
      <c r="A25" s="6" t="s">
        <v>14</v>
      </c>
      <c r="B25" s="6" t="s">
        <v>20</v>
      </c>
      <c r="C25" s="6"/>
      <c r="D25" s="6" t="s">
        <v>21</v>
      </c>
      <c r="E25" s="6"/>
      <c r="F25" s="6"/>
      <c r="G25" s="6"/>
      <c r="H25" s="6"/>
      <c r="I25" s="6"/>
      <c r="J25" s="6"/>
      <c r="K25" s="6"/>
      <c r="L25" s="6"/>
      <c r="M25" s="6"/>
    </row>
    <row r="26" spans="1:13" ht="15.75" x14ac:dyDescent="0.25">
      <c r="A26" s="6" t="s">
        <v>17</v>
      </c>
      <c r="B26" s="6" t="s">
        <v>25</v>
      </c>
      <c r="C26" s="6"/>
      <c r="D26" s="6" t="s">
        <v>22</v>
      </c>
      <c r="E26" s="6"/>
      <c r="F26" s="6"/>
      <c r="G26" s="6"/>
      <c r="H26" s="6"/>
      <c r="I26" s="6"/>
      <c r="J26" s="6"/>
      <c r="K26" s="6"/>
      <c r="L26" s="6"/>
      <c r="M26" s="6"/>
    </row>
    <row r="28" spans="1:13" ht="15.75" x14ac:dyDescent="0.25">
      <c r="A28" s="16" t="s">
        <v>23</v>
      </c>
      <c r="B28" t="s">
        <v>33</v>
      </c>
    </row>
    <row r="29" spans="1:13" x14ac:dyDescent="0.25">
      <c r="C29" t="s">
        <v>32</v>
      </c>
    </row>
    <row r="30" spans="1:13" x14ac:dyDescent="0.25">
      <c r="C30" t="s">
        <v>34</v>
      </c>
    </row>
    <row r="31" spans="1:13" x14ac:dyDescent="0.25">
      <c r="C31" t="s">
        <v>35</v>
      </c>
    </row>
    <row r="32" spans="1:13" x14ac:dyDescent="0.25">
      <c r="C32" t="s">
        <v>36</v>
      </c>
    </row>
    <row r="33" spans="3:3" x14ac:dyDescent="0.25">
      <c r="C33" t="s">
        <v>37</v>
      </c>
    </row>
  </sheetData>
  <mergeCells count="3">
    <mergeCell ref="C5:F5"/>
    <mergeCell ref="A13:F13"/>
    <mergeCell ref="A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D242-D77A-419D-B2AA-73252D64C971}">
  <dimension ref="A3:K50"/>
  <sheetViews>
    <sheetView tabSelected="1" zoomScale="200" zoomScaleNormal="200" workbookViewId="0">
      <selection activeCell="G47" sqref="G47"/>
    </sheetView>
  </sheetViews>
  <sheetFormatPr baseColWidth="10" defaultRowHeight="15" x14ac:dyDescent="0.25"/>
  <cols>
    <col min="1" max="1" width="12.7109375" customWidth="1"/>
  </cols>
  <sheetData>
    <row r="3" spans="1:7" ht="15.75" x14ac:dyDescent="0.25">
      <c r="A3" s="6"/>
      <c r="B3" s="9" t="s">
        <v>8</v>
      </c>
      <c r="C3" s="9"/>
      <c r="D3" s="9"/>
      <c r="E3" s="9"/>
    </row>
    <row r="4" spans="1:7" ht="15.75" x14ac:dyDescent="0.25">
      <c r="A4" s="10" t="s">
        <v>3</v>
      </c>
      <c r="B4" s="10">
        <v>1</v>
      </c>
      <c r="C4" s="10">
        <v>2</v>
      </c>
      <c r="D4" s="10">
        <v>3</v>
      </c>
      <c r="E4" s="10">
        <v>4</v>
      </c>
      <c r="F4" s="23" t="s">
        <v>38</v>
      </c>
      <c r="G4" s="23" t="s">
        <v>39</v>
      </c>
    </row>
    <row r="5" spans="1:7" ht="15.75" x14ac:dyDescent="0.25">
      <c r="A5" s="10" t="s">
        <v>4</v>
      </c>
      <c r="B5" s="11">
        <v>6</v>
      </c>
      <c r="C5" s="11">
        <v>9</v>
      </c>
      <c r="D5" s="11">
        <v>7</v>
      </c>
      <c r="E5" s="11">
        <v>8</v>
      </c>
      <c r="F5" s="23">
        <f>SUM(B5:E5)</f>
        <v>30</v>
      </c>
      <c r="G5" s="23">
        <f>F5^2</f>
        <v>900</v>
      </c>
    </row>
    <row r="6" spans="1:7" ht="15.75" x14ac:dyDescent="0.25">
      <c r="A6" s="10" t="s">
        <v>5</v>
      </c>
      <c r="B6" s="11">
        <v>7</v>
      </c>
      <c r="C6" s="11">
        <v>10</v>
      </c>
      <c r="D6" s="11">
        <v>11</v>
      </c>
      <c r="E6" s="11">
        <v>8</v>
      </c>
      <c r="F6" s="23">
        <f t="shared" ref="F6:F8" si="0">SUM(B6:E6)</f>
        <v>36</v>
      </c>
      <c r="G6" s="23">
        <f t="shared" ref="G6:G9" si="1">F6^2</f>
        <v>1296</v>
      </c>
    </row>
    <row r="7" spans="1:7" ht="15.75" x14ac:dyDescent="0.25">
      <c r="A7" s="10" t="s">
        <v>6</v>
      </c>
      <c r="B7" s="11">
        <v>10</v>
      </c>
      <c r="C7" s="11">
        <v>16</v>
      </c>
      <c r="D7" s="11">
        <v>11</v>
      </c>
      <c r="E7" s="11">
        <v>14</v>
      </c>
      <c r="F7" s="23">
        <f t="shared" si="0"/>
        <v>51</v>
      </c>
      <c r="G7" s="23">
        <f t="shared" si="1"/>
        <v>2601</v>
      </c>
    </row>
    <row r="8" spans="1:7" ht="15.75" x14ac:dyDescent="0.25">
      <c r="A8" s="10" t="s">
        <v>7</v>
      </c>
      <c r="B8" s="11">
        <v>10</v>
      </c>
      <c r="C8" s="11">
        <v>13</v>
      </c>
      <c r="D8" s="11">
        <v>11</v>
      </c>
      <c r="E8" s="11">
        <v>9</v>
      </c>
      <c r="F8" s="23">
        <f t="shared" si="0"/>
        <v>43</v>
      </c>
      <c r="G8" s="23">
        <f t="shared" si="1"/>
        <v>1849</v>
      </c>
    </row>
    <row r="9" spans="1:7" ht="15.75" x14ac:dyDescent="0.25">
      <c r="A9" s="22" t="s">
        <v>38</v>
      </c>
      <c r="B9" s="21">
        <f>SUM(B5:B8)</f>
        <v>33</v>
      </c>
      <c r="C9" s="21">
        <f t="shared" ref="C9:E9" si="2">SUM(C5:C8)</f>
        <v>48</v>
      </c>
      <c r="D9" s="21">
        <f t="shared" si="2"/>
        <v>40</v>
      </c>
      <c r="E9" s="21">
        <f t="shared" si="2"/>
        <v>39</v>
      </c>
      <c r="F9" s="24">
        <f>SUM(B9:E9)</f>
        <v>160</v>
      </c>
      <c r="G9" s="26">
        <f>SUM(G5:G8)</f>
        <v>6646</v>
      </c>
    </row>
    <row r="10" spans="1:7" ht="15.75" x14ac:dyDescent="0.25">
      <c r="A10" s="22" t="s">
        <v>39</v>
      </c>
      <c r="B10" s="21">
        <f>B9^2</f>
        <v>1089</v>
      </c>
      <c r="C10" s="21">
        <f t="shared" ref="C10:E10" si="3">C9^2</f>
        <v>2304</v>
      </c>
      <c r="D10" s="21">
        <f t="shared" si="3"/>
        <v>1600</v>
      </c>
      <c r="E10" s="21">
        <f t="shared" si="3"/>
        <v>1521</v>
      </c>
      <c r="F10" s="24">
        <f t="shared" ref="F10:F11" si="4">SUM(B10:E10)</f>
        <v>6514</v>
      </c>
    </row>
    <row r="11" spans="1:7" ht="15.75" x14ac:dyDescent="0.25">
      <c r="A11" s="22" t="s">
        <v>40</v>
      </c>
      <c r="B11" s="21">
        <f>SUMSQ(B5:B8)</f>
        <v>285</v>
      </c>
      <c r="C11" s="21">
        <f t="shared" ref="C11:E11" si="5">SUMSQ(C5:C8)</f>
        <v>606</v>
      </c>
      <c r="D11" s="21">
        <f t="shared" si="5"/>
        <v>412</v>
      </c>
      <c r="E11" s="21">
        <f t="shared" si="5"/>
        <v>405</v>
      </c>
      <c r="F11" s="24">
        <f t="shared" si="4"/>
        <v>1708</v>
      </c>
    </row>
    <row r="13" spans="1:7" ht="15.75" x14ac:dyDescent="0.25">
      <c r="A13" s="27" t="s">
        <v>41</v>
      </c>
    </row>
    <row r="14" spans="1:7" ht="15.75" x14ac:dyDescent="0.25">
      <c r="A14" s="27" t="s">
        <v>42</v>
      </c>
      <c r="B14">
        <f>F11-F9^2/16</f>
        <v>108</v>
      </c>
    </row>
    <row r="15" spans="1:7" ht="15.75" x14ac:dyDescent="0.25">
      <c r="A15" s="27" t="s">
        <v>43</v>
      </c>
      <c r="B15">
        <f>G9/4-F9^2/16</f>
        <v>61.5</v>
      </c>
    </row>
    <row r="16" spans="1:7" ht="15.75" x14ac:dyDescent="0.25">
      <c r="A16" s="27" t="s">
        <v>44</v>
      </c>
      <c r="B16">
        <f>F10/4-F9^2/16</f>
        <v>28.5</v>
      </c>
    </row>
    <row r="17" spans="1:11" ht="15.75" x14ac:dyDescent="0.25">
      <c r="A17" s="27" t="s">
        <v>45</v>
      </c>
      <c r="B17">
        <f>B14-B15-B16</f>
        <v>18</v>
      </c>
    </row>
    <row r="19" spans="1:11" ht="15.75" x14ac:dyDescent="0.25">
      <c r="A19" s="27" t="s">
        <v>46</v>
      </c>
    </row>
    <row r="20" spans="1:11" ht="15.75" x14ac:dyDescent="0.25">
      <c r="A20" s="20" t="s">
        <v>47</v>
      </c>
      <c r="B20" s="3" t="s">
        <v>48</v>
      </c>
      <c r="C20" s="3" t="s">
        <v>49</v>
      </c>
      <c r="D20" s="3" t="s">
        <v>50</v>
      </c>
      <c r="E20" s="3" t="s">
        <v>51</v>
      </c>
      <c r="F20" s="3" t="s">
        <v>52</v>
      </c>
    </row>
    <row r="21" spans="1:11" ht="15.75" x14ac:dyDescent="0.25">
      <c r="A21" s="22" t="s">
        <v>53</v>
      </c>
      <c r="B21" s="2">
        <v>61.5</v>
      </c>
      <c r="C21" s="2">
        <v>3</v>
      </c>
      <c r="D21" s="2">
        <f>B21/C21</f>
        <v>20.5</v>
      </c>
      <c r="E21" s="2">
        <f>D21/D23</f>
        <v>10.25</v>
      </c>
      <c r="F21" s="2">
        <f>_xlfn.F.INV.RT(0.05,3,9)</f>
        <v>3.8625483576247648</v>
      </c>
    </row>
    <row r="22" spans="1:11" ht="15.75" x14ac:dyDescent="0.25">
      <c r="A22" s="22" t="s">
        <v>54</v>
      </c>
      <c r="B22" s="2">
        <v>28.5</v>
      </c>
      <c r="C22" s="2">
        <v>3</v>
      </c>
      <c r="D22" s="2">
        <f t="shared" ref="D22:D23" si="6">B22/C22</f>
        <v>9.5</v>
      </c>
      <c r="E22" s="2">
        <f>D22/D23</f>
        <v>4.75</v>
      </c>
      <c r="F22" s="2">
        <f>_xlfn.F.INV.RT(0.05,3,9)</f>
        <v>3.8625483576247648</v>
      </c>
    </row>
    <row r="23" spans="1:11" ht="15.75" x14ac:dyDescent="0.25">
      <c r="A23" s="22" t="s">
        <v>55</v>
      </c>
      <c r="B23" s="2">
        <v>18</v>
      </c>
      <c r="C23" s="2">
        <v>9</v>
      </c>
      <c r="D23" s="2">
        <f t="shared" si="6"/>
        <v>2</v>
      </c>
      <c r="E23" s="2"/>
      <c r="F23" s="2"/>
    </row>
    <row r="24" spans="1:11" ht="15.75" x14ac:dyDescent="0.25">
      <c r="A24" s="22" t="s">
        <v>56</v>
      </c>
      <c r="B24" s="25">
        <f>SUM(B21:B23)</f>
        <v>108</v>
      </c>
      <c r="C24" s="25">
        <v>15</v>
      </c>
      <c r="D24" s="1"/>
      <c r="E24" s="1"/>
      <c r="F24" s="1"/>
    </row>
    <row r="26" spans="1:11" ht="15.75" x14ac:dyDescent="0.25">
      <c r="A26" s="28" t="s">
        <v>57</v>
      </c>
    </row>
    <row r="27" spans="1:11" ht="15.75" x14ac:dyDescent="0.25">
      <c r="A27" s="29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5.75" x14ac:dyDescent="0.25">
      <c r="A28" s="29" t="s">
        <v>59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30" spans="1:11" x14ac:dyDescent="0.25">
      <c r="A30" t="s">
        <v>60</v>
      </c>
    </row>
    <row r="31" spans="1:11" ht="15.75" thickBot="1" x14ac:dyDescent="0.3"/>
    <row r="32" spans="1:11" x14ac:dyDescent="0.25">
      <c r="A32" s="32" t="s">
        <v>61</v>
      </c>
      <c r="B32" s="32" t="s">
        <v>62</v>
      </c>
      <c r="C32" s="32" t="s">
        <v>63</v>
      </c>
      <c r="D32" s="32" t="s">
        <v>64</v>
      </c>
      <c r="E32" s="32" t="s">
        <v>65</v>
      </c>
    </row>
    <row r="33" spans="1:7" x14ac:dyDescent="0.25">
      <c r="A33" s="30" t="s">
        <v>66</v>
      </c>
      <c r="B33" s="30">
        <v>4</v>
      </c>
      <c r="C33" s="30">
        <v>30</v>
      </c>
      <c r="D33" s="30">
        <v>7.5</v>
      </c>
      <c r="E33" s="30">
        <v>1.6666666666666667</v>
      </c>
    </row>
    <row r="34" spans="1:7" x14ac:dyDescent="0.25">
      <c r="A34" s="30" t="s">
        <v>67</v>
      </c>
      <c r="B34" s="30">
        <v>4</v>
      </c>
      <c r="C34" s="30">
        <v>36</v>
      </c>
      <c r="D34" s="30">
        <v>9</v>
      </c>
      <c r="E34" s="30">
        <v>3.3333333333333335</v>
      </c>
    </row>
    <row r="35" spans="1:7" x14ac:dyDescent="0.25">
      <c r="A35" s="30" t="s">
        <v>68</v>
      </c>
      <c r="B35" s="30">
        <v>4</v>
      </c>
      <c r="C35" s="30">
        <v>51</v>
      </c>
      <c r="D35" s="30">
        <v>12.75</v>
      </c>
      <c r="E35" s="30">
        <v>7.583333333333333</v>
      </c>
    </row>
    <row r="36" spans="1:7" x14ac:dyDescent="0.25">
      <c r="A36" s="30" t="s">
        <v>69</v>
      </c>
      <c r="B36" s="30">
        <v>4</v>
      </c>
      <c r="C36" s="30">
        <v>43</v>
      </c>
      <c r="D36" s="30">
        <v>10.75</v>
      </c>
      <c r="E36" s="30">
        <v>2.9166666666666665</v>
      </c>
    </row>
    <row r="37" spans="1:7" x14ac:dyDescent="0.25">
      <c r="A37" s="30"/>
      <c r="B37" s="30"/>
      <c r="C37" s="30"/>
      <c r="D37" s="30"/>
      <c r="E37" s="30"/>
    </row>
    <row r="38" spans="1:7" x14ac:dyDescent="0.25">
      <c r="A38" s="30" t="s">
        <v>70</v>
      </c>
      <c r="B38" s="30">
        <v>4</v>
      </c>
      <c r="C38" s="30">
        <v>33</v>
      </c>
      <c r="D38" s="30">
        <v>8.25</v>
      </c>
      <c r="E38" s="30">
        <v>4.25</v>
      </c>
    </row>
    <row r="39" spans="1:7" x14ac:dyDescent="0.25">
      <c r="A39" s="30" t="s">
        <v>71</v>
      </c>
      <c r="B39" s="30">
        <v>4</v>
      </c>
      <c r="C39" s="30">
        <v>48</v>
      </c>
      <c r="D39" s="30">
        <v>12</v>
      </c>
      <c r="E39" s="30">
        <v>10</v>
      </c>
    </row>
    <row r="40" spans="1:7" x14ac:dyDescent="0.25">
      <c r="A40" s="30" t="s">
        <v>72</v>
      </c>
      <c r="B40" s="30">
        <v>4</v>
      </c>
      <c r="C40" s="30">
        <v>40</v>
      </c>
      <c r="D40" s="30">
        <v>10</v>
      </c>
      <c r="E40" s="30">
        <v>4</v>
      </c>
    </row>
    <row r="41" spans="1:7" ht="15.75" thickBot="1" x14ac:dyDescent="0.3">
      <c r="A41" s="31" t="s">
        <v>73</v>
      </c>
      <c r="B41" s="31">
        <v>4</v>
      </c>
      <c r="C41" s="31">
        <v>39</v>
      </c>
      <c r="D41" s="31">
        <v>9.75</v>
      </c>
      <c r="E41" s="31">
        <v>8.25</v>
      </c>
    </row>
    <row r="44" spans="1:7" ht="15.75" thickBot="1" x14ac:dyDescent="0.3">
      <c r="A44" t="s">
        <v>74</v>
      </c>
    </row>
    <row r="45" spans="1:7" x14ac:dyDescent="0.25">
      <c r="A45" s="32" t="s">
        <v>75</v>
      </c>
      <c r="B45" s="32" t="s">
        <v>76</v>
      </c>
      <c r="C45" s="32" t="s">
        <v>77</v>
      </c>
      <c r="D45" s="32" t="s">
        <v>78</v>
      </c>
      <c r="E45" s="32" t="s">
        <v>79</v>
      </c>
      <c r="F45" s="32" t="s">
        <v>80</v>
      </c>
      <c r="G45" s="32" t="s">
        <v>81</v>
      </c>
    </row>
    <row r="46" spans="1:7" x14ac:dyDescent="0.25">
      <c r="A46" s="30" t="s">
        <v>82</v>
      </c>
      <c r="B46" s="30">
        <v>61.5</v>
      </c>
      <c r="C46" s="30">
        <v>3</v>
      </c>
      <c r="D46" s="30">
        <v>20.5</v>
      </c>
      <c r="E46" s="30">
        <v>10.25</v>
      </c>
      <c r="F46" s="30">
        <v>2.9192572703618897E-3</v>
      </c>
      <c r="G46" s="30">
        <v>3.8625483576247648</v>
      </c>
    </row>
    <row r="47" spans="1:7" x14ac:dyDescent="0.25">
      <c r="A47" s="30" t="s">
        <v>83</v>
      </c>
      <c r="B47" s="30">
        <v>28.5</v>
      </c>
      <c r="C47" s="30">
        <v>3</v>
      </c>
      <c r="D47" s="30">
        <v>9.5</v>
      </c>
      <c r="E47" s="30">
        <v>4.75</v>
      </c>
      <c r="F47" s="30">
        <v>2.9845947839886686E-2</v>
      </c>
      <c r="G47" s="30">
        <v>3.8625483576247648</v>
      </c>
    </row>
    <row r="48" spans="1:7" x14ac:dyDescent="0.25">
      <c r="A48" s="30" t="s">
        <v>84</v>
      </c>
      <c r="B48" s="30">
        <v>18</v>
      </c>
      <c r="C48" s="30">
        <v>9</v>
      </c>
      <c r="D48" s="30">
        <v>2</v>
      </c>
      <c r="E48" s="30"/>
      <c r="F48" s="30"/>
      <c r="G48" s="30"/>
    </row>
    <row r="49" spans="1:7" x14ac:dyDescent="0.25">
      <c r="A49" s="30"/>
      <c r="B49" s="30"/>
      <c r="C49" s="30"/>
      <c r="D49" s="30"/>
      <c r="E49" s="30"/>
      <c r="F49" s="30"/>
      <c r="G49" s="30"/>
    </row>
    <row r="50" spans="1:7" ht="15.75" thickBot="1" x14ac:dyDescent="0.3">
      <c r="A50" s="31" t="s">
        <v>85</v>
      </c>
      <c r="B50" s="31">
        <v>108</v>
      </c>
      <c r="C50" s="31">
        <v>15</v>
      </c>
      <c r="D50" s="31"/>
      <c r="E50" s="31"/>
      <c r="F50" s="31"/>
      <c r="G50" s="31"/>
    </row>
  </sheetData>
  <mergeCells count="1"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2025-05-19T17:12:11Z</dcterms:created>
  <dcterms:modified xsi:type="dcterms:W3CDTF">2025-05-19T17:53:40Z</dcterms:modified>
</cp:coreProperties>
</file>