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B0EEBF2-BA80-435A-8EB3-2A520468A884}" xr6:coauthVersionLast="47" xr6:coauthVersionMax="47" xr10:uidLastSave="{00000000-0000-0000-0000-000000000000}"/>
  <bookViews>
    <workbookView xWindow="-120" yWindow="-120" windowWidth="29040" windowHeight="15720" xr2:uid="{960452FD-0A0B-4394-BB81-ADEFC1CAF1F1}"/>
  </bookViews>
  <sheets>
    <sheet name="Hoja1" sheetId="1" r:id="rId1"/>
  </sheets>
  <definedNames>
    <definedName name="_xlchart.v1.0" hidden="1">Hoja1!$B$14:$B$27</definedName>
    <definedName name="_xlchart.v1.1" hidden="1">Hoja1!$C$14:$C$27</definedName>
    <definedName name="_xlchart.v1.2" hidden="1">Hoja1!$B$14:$B$27</definedName>
    <definedName name="_xlchart.v1.3" hidden="1">Hoja1!$C$14:$C$27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F35" i="1"/>
  <c r="I33" i="1"/>
  <c r="F33" i="1"/>
  <c r="G18" i="1"/>
  <c r="F18" i="1"/>
  <c r="G17" i="1"/>
  <c r="F17" i="1"/>
  <c r="G16" i="1"/>
  <c r="F16" i="1"/>
  <c r="G15" i="1"/>
  <c r="F15" i="1"/>
</calcChain>
</file>

<file path=xl/sharedStrings.xml><?xml version="1.0" encoding="utf-8"?>
<sst xmlns="http://schemas.openxmlformats.org/spreadsheetml/2006/main" count="60" uniqueCount="58">
  <si>
    <t>PROBLEMA 1</t>
  </si>
  <si>
    <t>ETAPAS DEL DISEÑO DE EXPERIMENTOS</t>
  </si>
  <si>
    <t>1.- Planeación y realización</t>
  </si>
  <si>
    <r>
      <rPr>
        <b/>
        <sz val="11"/>
        <color rgb="FFFF0000"/>
        <rFont val="Aptos Narrow"/>
        <family val="2"/>
        <scheme val="minor"/>
      </rPr>
      <t>Entender y delimitar el problema:</t>
    </r>
    <r>
      <rPr>
        <sz val="11"/>
        <color theme="1"/>
        <rFont val="Aptos Narrow"/>
        <family val="2"/>
        <scheme val="minor"/>
      </rPr>
      <t xml:space="preserve"> </t>
    </r>
  </si>
  <si>
    <r>
      <rPr>
        <b/>
        <sz val="11"/>
        <color rgb="FFFF0000"/>
        <rFont val="Aptos Narrow"/>
        <family val="2"/>
        <scheme val="minor"/>
      </rPr>
      <t>Elegir la variable respuesta:</t>
    </r>
    <r>
      <rPr>
        <sz val="11"/>
        <color rgb="FFFF0000"/>
        <rFont val="Aptos Narrow"/>
        <family val="2"/>
        <scheme val="minor"/>
      </rPr>
      <t xml:space="preserve"> </t>
    </r>
  </si>
  <si>
    <t xml:space="preserve">Determinar que factores deben estudiarse de acuerdo a la influencia de la variable respuesta: </t>
  </si>
  <si>
    <t xml:space="preserve">Seleccionar los niveles de cada factor: </t>
  </si>
  <si>
    <t>Número de muestras en cada tratamiento:</t>
  </si>
  <si>
    <t xml:space="preserve">Diseño experimental adecuado a los factores que se tienen y al objetivo del experimento: </t>
  </si>
  <si>
    <t>Disminuir la transferencia de humedad entre el alimento y el ambiente en función del plástico elaborado con zeinas</t>
  </si>
  <si>
    <t xml:space="preserve"> </t>
  </si>
  <si>
    <t>Permeabilidad al vapor de agua PVA</t>
  </si>
  <si>
    <t>t-Student</t>
  </si>
  <si>
    <t xml:space="preserve">2.- Análisis </t>
  </si>
  <si>
    <t>PLÁSTICO 1</t>
  </si>
  <si>
    <t>PLÁSTICO 2</t>
  </si>
  <si>
    <t>P1, P2</t>
  </si>
  <si>
    <t>Media</t>
  </si>
  <si>
    <t>Des_est</t>
  </si>
  <si>
    <t>varianza</t>
  </si>
  <si>
    <t>n</t>
  </si>
  <si>
    <t>Plástico 2</t>
  </si>
  <si>
    <t>Plástico 1</t>
  </si>
  <si>
    <t xml:space="preserve">a) Hipótesis </t>
  </si>
  <si>
    <t xml:space="preserve">H0: u1=u2 </t>
  </si>
  <si>
    <t>La PVA en promedio es igual en el plástico 1 y plástico 2</t>
  </si>
  <si>
    <t>H1: u1 ≠u2</t>
  </si>
  <si>
    <t>La PVA en promedio es diferente en el plástico 1 y plástico 2</t>
  </si>
  <si>
    <t>b) Modelo estadístico</t>
  </si>
  <si>
    <t>Yi=Ui+e</t>
  </si>
  <si>
    <t>ui es la media global</t>
  </si>
  <si>
    <t xml:space="preserve">e error experimental </t>
  </si>
  <si>
    <t>yi obsevacion PVA</t>
  </si>
  <si>
    <t>c) Cálculo del estadistico (t-Student)</t>
  </si>
  <si>
    <t>Varianza poblacional</t>
  </si>
  <si>
    <t>Sp^2</t>
  </si>
  <si>
    <t>tcalculado</t>
  </si>
  <si>
    <t>Deviación estandar poblacional</t>
  </si>
  <si>
    <t>Sp</t>
  </si>
  <si>
    <t>3.- Interpretación</t>
  </si>
  <si>
    <t>Regla de decisión</t>
  </si>
  <si>
    <t>t calculado &gt; t tabla se rechaza H0</t>
  </si>
  <si>
    <t>t tabla(14+14-2, 1-0,05/2)</t>
  </si>
  <si>
    <t>t(26; 0,975)</t>
  </si>
  <si>
    <t>3,44 &gt;2,38</t>
  </si>
  <si>
    <t xml:space="preserve">se rechaza H0, </t>
  </si>
  <si>
    <t xml:space="preserve">4.- Conclusión </t>
  </si>
  <si>
    <t>En base a los datos de la media se puede establecer que la peva del plástico 1 es mayor que la pva del plástico 2</t>
  </si>
  <si>
    <t xml:space="preserve">eso quiere decir que el plástico 2 tiene mejores propiedades </t>
  </si>
  <si>
    <t xml:space="preserve">GRÁFICO BOX PLOT </t>
  </si>
  <si>
    <t>q1</t>
  </si>
  <si>
    <t>q2</t>
  </si>
  <si>
    <t>q3</t>
  </si>
  <si>
    <t>P1</t>
  </si>
  <si>
    <t>P2</t>
  </si>
  <si>
    <t>MIN</t>
  </si>
  <si>
    <t>MÁX</t>
  </si>
  <si>
    <r>
      <t xml:space="preserve">Interpretación: </t>
    </r>
    <r>
      <rPr>
        <sz val="11"/>
        <rFont val="Aptos Narrow"/>
        <family val="2"/>
        <scheme val="minor"/>
      </rPr>
      <t>de lo que se observa hay mayor dispersión en el conjunto de datos del plástico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</si>
</sst>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4"/>
      <color rgb="FF000000"/>
      <name val="Tw Cen MT"/>
    </font>
    <font>
      <sz val="11"/>
      <color rgb="FF000000"/>
      <name val="Tw Cen MT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rgb="FF000000"/>
      <name val="Tw Cen MT"/>
    </font>
    <font>
      <b/>
      <sz val="9"/>
      <color rgb="FF000000"/>
      <name val="Tw Cen MT"/>
    </font>
    <font>
      <sz val="9"/>
      <color rgb="FF000000"/>
      <name val="Tw Cen M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8F0F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3" xfId="0" applyFont="1" applyBorder="1"/>
    <xf numFmtId="0" fontId="2" fillId="0" borderId="4" xfId="0" applyFont="1" applyBorder="1"/>
    <xf numFmtId="0" fontId="0" fillId="0" borderId="0" xfId="0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Border="1"/>
    <xf numFmtId="0" fontId="8" fillId="3" borderId="5" xfId="0" applyFont="1" applyFill="1" applyBorder="1" applyAlignment="1">
      <alignment horizontal="center" wrapText="1" readingOrder="1"/>
    </xf>
    <xf numFmtId="0" fontId="4" fillId="3" borderId="5" xfId="0" applyFont="1" applyFill="1" applyBorder="1" applyAlignment="1">
      <alignment horizontal="center" wrapText="1" readingOrder="1"/>
    </xf>
    <xf numFmtId="0" fontId="1" fillId="0" borderId="1" xfId="0" applyFont="1" applyBorder="1" applyAlignment="1">
      <alignment vertical="center"/>
    </xf>
    <xf numFmtId="2" fontId="0" fillId="0" borderId="1" xfId="0" applyNumberFormat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9" fillId="3" borderId="5" xfId="0" applyFont="1" applyFill="1" applyBorder="1" applyAlignment="1">
      <alignment horizontal="center" wrapText="1" readingOrder="1"/>
    </xf>
    <xf numFmtId="0" fontId="10" fillId="3" borderId="5" xfId="0" applyFont="1" applyFill="1" applyBorder="1" applyAlignment="1">
      <alignment horizontal="center" wrapText="1" readingOrder="1"/>
    </xf>
    <xf numFmtId="0" fontId="10" fillId="2" borderId="5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</cx:chartData>
  <cx:chart>
    <cx:title pos="t" align="ctr" overlay="0">
      <cx:tx>
        <cx:txData>
          <cx:v>pERMEABILIDAD DEL PLÁSTICO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pERMEABILIDAD DEL PLÁSTICO</a:t>
          </a:r>
        </a:p>
      </cx:txPr>
    </cx:title>
    <cx:plotArea>
      <cx:plotAreaRegion>
        <cx:series layoutId="boxWhisker" uniqueId="{4EF6C825-763A-4C55-A579-40D277DBA791}">
          <cx:tx>
            <cx:txData>
              <cx:v>PLÁSTICO 1</cx:v>
            </cx:txData>
          </cx:tx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8633E67B-EF0A-42FC-B6F4-BBB08FB02844}">
          <cx:tx>
            <cx:txData>
              <cx:v>PLÁSTICO 2</cx:v>
            </cx:txData>
          </cx:tx>
          <cx:dataId val="1"/>
          <cx:layoutPr>
            <cx:visibility meanLine="1" meanMarker="1" nonoutliers="0" outliers="1"/>
            <cx:statistics quartileMethod="exclusive"/>
          </cx:layoutPr>
        </cx:series>
      </cx:plotAreaRegion>
      <cx:axis id="0" hidden="1">
        <cx:catScaling gapWidth="1"/>
        <cx:title>
          <cx:tx>
            <cx:txData>
              <cx:v>PLÁSTICOS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PLÁSTICOS</a:t>
              </a:r>
            </a:p>
          </cx:txPr>
        </cx:title>
        <cx:tickLabels/>
      </cx:axis>
      <cx:axis id="1">
        <cx:valScaling/>
        <cx:title>
          <cx:tx>
            <cx:txData>
              <cx:v>PVA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PVA</a:t>
              </a:r>
            </a:p>
          </cx:txPr>
        </cx:title>
        <cx:majorGridlines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722781</xdr:colOff>
      <xdr:row>54</xdr:row>
      <xdr:rowOff>68358</xdr:rowOff>
    </xdr:from>
    <xdr:to>
      <xdr:col>9</xdr:col>
      <xdr:colOff>705972</xdr:colOff>
      <xdr:row>68</xdr:row>
      <xdr:rowOff>43705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977AF391-730F-CC8E-8525-63C7AF4E9F9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27296" y="11526373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45CA-46D8-495D-B010-B9A82CA9DE3A}">
  <dimension ref="A1:I70"/>
  <sheetViews>
    <sheetView tabSelected="1" topLeftCell="A30" zoomScale="170" zoomScaleNormal="170" workbookViewId="0">
      <selection activeCell="E71" sqref="E71"/>
    </sheetView>
  </sheetViews>
  <sheetFormatPr baseColWidth="10" defaultRowHeight="15" x14ac:dyDescent="0.25"/>
  <cols>
    <col min="2" max="2" width="12.85546875" customWidth="1"/>
    <col min="3" max="3" width="13.28515625" customWidth="1"/>
    <col min="6" max="6" width="11.7109375" bestFit="1" customWidth="1"/>
  </cols>
  <sheetData>
    <row r="1" spans="1:9" x14ac:dyDescent="0.25">
      <c r="A1" s="1" t="s">
        <v>0</v>
      </c>
    </row>
    <row r="3" spans="1:9" x14ac:dyDescent="0.25">
      <c r="A3" s="3"/>
      <c r="B3" s="7" t="s">
        <v>1</v>
      </c>
      <c r="C3" s="4"/>
      <c r="D3" s="4"/>
      <c r="E3" s="4"/>
      <c r="F3" s="4"/>
      <c r="G3" s="4"/>
      <c r="H3" s="4"/>
      <c r="I3" s="4"/>
    </row>
    <row r="4" spans="1:9" x14ac:dyDescent="0.25">
      <c r="A4" s="8" t="s">
        <v>2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5" t="s">
        <v>3</v>
      </c>
      <c r="B5" s="2"/>
      <c r="C5" s="2"/>
      <c r="D5" s="17" t="s">
        <v>9</v>
      </c>
      <c r="E5" s="2"/>
      <c r="F5" s="2"/>
      <c r="G5" s="2"/>
      <c r="H5" s="2"/>
      <c r="I5" s="2"/>
    </row>
    <row r="6" spans="1:9" x14ac:dyDescent="0.25">
      <c r="A6" s="11" t="s">
        <v>4</v>
      </c>
      <c r="B6" s="9"/>
      <c r="C6" s="9"/>
      <c r="D6" s="2" t="s">
        <v>11</v>
      </c>
      <c r="E6" s="2"/>
      <c r="F6" s="2"/>
      <c r="G6" s="2"/>
      <c r="H6" s="2"/>
      <c r="I6" s="2"/>
    </row>
    <row r="7" spans="1:9" x14ac:dyDescent="0.25">
      <c r="A7" s="10" t="s">
        <v>5</v>
      </c>
      <c r="B7" s="2"/>
      <c r="C7" s="2"/>
      <c r="D7" s="2"/>
      <c r="E7" s="2"/>
      <c r="F7" s="2"/>
      <c r="G7" s="2"/>
      <c r="H7" s="2" t="s">
        <v>16</v>
      </c>
      <c r="I7" s="2"/>
    </row>
    <row r="8" spans="1:9" x14ac:dyDescent="0.25">
      <c r="A8" s="10" t="s">
        <v>6</v>
      </c>
      <c r="B8" s="6"/>
      <c r="C8" s="6"/>
      <c r="D8" s="2">
        <v>2</v>
      </c>
      <c r="E8" s="2"/>
      <c r="F8" s="2"/>
      <c r="G8" s="2"/>
      <c r="H8" s="2"/>
      <c r="I8" s="2"/>
    </row>
    <row r="9" spans="1:9" x14ac:dyDescent="0.25">
      <c r="A9" s="10" t="s">
        <v>7</v>
      </c>
      <c r="B9" s="6"/>
      <c r="C9" s="6"/>
      <c r="D9" s="2">
        <v>14</v>
      </c>
      <c r="E9" s="2"/>
      <c r="F9" s="2"/>
      <c r="G9" s="2"/>
      <c r="H9" s="2"/>
      <c r="I9" s="2"/>
    </row>
    <row r="10" spans="1:9" x14ac:dyDescent="0.25">
      <c r="A10" s="10" t="s">
        <v>8</v>
      </c>
      <c r="B10" s="2"/>
      <c r="C10" s="2"/>
      <c r="D10" s="2"/>
      <c r="E10" s="2"/>
      <c r="F10" s="2"/>
      <c r="G10" s="2"/>
      <c r="H10" s="2" t="s">
        <v>12</v>
      </c>
      <c r="I10" s="2"/>
    </row>
    <row r="12" spans="1:9" ht="15.75" thickBot="1" x14ac:dyDescent="0.3">
      <c r="A12" s="18" t="s">
        <v>13</v>
      </c>
    </row>
    <row r="13" spans="1:9" ht="38.25" thickBot="1" x14ac:dyDescent="0.35">
      <c r="B13" s="19" t="s">
        <v>14</v>
      </c>
      <c r="C13" s="19" t="s">
        <v>15</v>
      </c>
    </row>
    <row r="14" spans="1:9" ht="19.5" thickBot="1" x14ac:dyDescent="0.35">
      <c r="B14" s="20">
        <v>32</v>
      </c>
      <c r="C14" s="20">
        <v>22</v>
      </c>
      <c r="D14" t="s">
        <v>10</v>
      </c>
      <c r="E14" s="14"/>
      <c r="F14" s="21" t="s">
        <v>22</v>
      </c>
      <c r="G14" s="21" t="s">
        <v>21</v>
      </c>
    </row>
    <row r="15" spans="1:9" ht="19.5" thickBot="1" x14ac:dyDescent="0.35">
      <c r="B15" s="20">
        <v>31</v>
      </c>
      <c r="C15" s="20">
        <v>21</v>
      </c>
      <c r="E15" s="12" t="s">
        <v>17</v>
      </c>
      <c r="F15" s="22">
        <f>AVERAGE(B14:B27)</f>
        <v>35.285714285714285</v>
      </c>
      <c r="G15" s="22">
        <f>AVERAGE(C14:C27)</f>
        <v>28</v>
      </c>
    </row>
    <row r="16" spans="1:9" ht="19.5" thickBot="1" x14ac:dyDescent="0.35">
      <c r="B16" s="20">
        <v>31</v>
      </c>
      <c r="C16" s="20">
        <v>25</v>
      </c>
      <c r="E16" s="12" t="s">
        <v>18</v>
      </c>
      <c r="F16" s="22">
        <f>STDEVA(B14:B27)</f>
        <v>4.8742426856119545</v>
      </c>
      <c r="G16" s="22">
        <f>STDEVA(C14:C27)</f>
        <v>6.2388361833820349</v>
      </c>
    </row>
    <row r="17" spans="2:8" ht="19.5" thickBot="1" x14ac:dyDescent="0.35">
      <c r="B17" s="20">
        <v>38</v>
      </c>
      <c r="C17" s="20">
        <v>36</v>
      </c>
      <c r="E17" s="12" t="s">
        <v>19</v>
      </c>
      <c r="F17" s="22">
        <f>F16*F16</f>
        <v>23.758241758241638</v>
      </c>
      <c r="G17" s="22">
        <f>G16*G16</f>
        <v>38.92307692307692</v>
      </c>
    </row>
    <row r="18" spans="2:8" ht="19.5" thickBot="1" x14ac:dyDescent="0.35">
      <c r="B18" s="20">
        <v>43</v>
      </c>
      <c r="C18" s="20">
        <v>34</v>
      </c>
      <c r="E18" s="12" t="s">
        <v>20</v>
      </c>
      <c r="F18" s="14">
        <f>COUNT(B14:B27)</f>
        <v>14</v>
      </c>
      <c r="G18" s="14">
        <f>COUNT(C14:C27)</f>
        <v>14</v>
      </c>
    </row>
    <row r="19" spans="2:8" ht="19.5" thickBot="1" x14ac:dyDescent="0.35">
      <c r="B19" s="20">
        <v>41</v>
      </c>
      <c r="C19" s="20">
        <v>30</v>
      </c>
    </row>
    <row r="20" spans="2:8" ht="19.5" thickBot="1" x14ac:dyDescent="0.35">
      <c r="B20" s="20">
        <v>28</v>
      </c>
      <c r="C20" s="20">
        <v>15</v>
      </c>
      <c r="E20" s="23" t="s">
        <v>23</v>
      </c>
    </row>
    <row r="21" spans="2:8" ht="19.5" thickBot="1" x14ac:dyDescent="0.35">
      <c r="B21" s="20">
        <v>31</v>
      </c>
      <c r="C21" s="20">
        <v>30</v>
      </c>
      <c r="E21" s="23" t="s">
        <v>24</v>
      </c>
      <c r="F21" t="s">
        <v>25</v>
      </c>
    </row>
    <row r="22" spans="2:8" ht="19.5" thickBot="1" x14ac:dyDescent="0.35">
      <c r="B22" s="20">
        <v>39</v>
      </c>
      <c r="C22" s="20">
        <v>24</v>
      </c>
      <c r="E22" s="23" t="s">
        <v>26</v>
      </c>
      <c r="F22" t="s">
        <v>27</v>
      </c>
    </row>
    <row r="23" spans="2:8" ht="19.5" thickBot="1" x14ac:dyDescent="0.35">
      <c r="B23" s="20">
        <v>43</v>
      </c>
      <c r="C23" s="20">
        <v>29</v>
      </c>
    </row>
    <row r="24" spans="2:8" ht="19.5" thickBot="1" x14ac:dyDescent="0.35">
      <c r="B24" s="20">
        <v>37</v>
      </c>
      <c r="C24" s="20">
        <v>34</v>
      </c>
      <c r="E24" s="27" t="s">
        <v>28</v>
      </c>
    </row>
    <row r="25" spans="2:8" ht="19.5" thickBot="1" x14ac:dyDescent="0.35">
      <c r="B25" s="20">
        <v>34</v>
      </c>
      <c r="C25" s="20">
        <v>25</v>
      </c>
      <c r="E25" s="26" t="s">
        <v>29</v>
      </c>
      <c r="F25" s="25"/>
    </row>
    <row r="26" spans="2:8" ht="19.5" thickBot="1" x14ac:dyDescent="0.35">
      <c r="B26" s="20">
        <v>34</v>
      </c>
      <c r="C26" s="20">
        <v>36</v>
      </c>
      <c r="E26" s="24" t="s">
        <v>32</v>
      </c>
      <c r="F26" s="25"/>
    </row>
    <row r="27" spans="2:8" ht="19.5" thickBot="1" x14ac:dyDescent="0.35">
      <c r="B27" s="20">
        <v>32</v>
      </c>
      <c r="C27" s="20">
        <v>31</v>
      </c>
      <c r="E27" s="24" t="s">
        <v>30</v>
      </c>
      <c r="F27" s="25"/>
    </row>
    <row r="28" spans="2:8" x14ac:dyDescent="0.25">
      <c r="E28" s="24" t="s">
        <v>31</v>
      </c>
      <c r="F28" s="25"/>
    </row>
    <row r="30" spans="2:8" x14ac:dyDescent="0.25">
      <c r="E30" s="27" t="s">
        <v>33</v>
      </c>
    </row>
    <row r="32" spans="2:8" x14ac:dyDescent="0.25">
      <c r="E32" t="s">
        <v>34</v>
      </c>
      <c r="H32" t="s">
        <v>37</v>
      </c>
    </row>
    <row r="33" spans="1:9" x14ac:dyDescent="0.25">
      <c r="E33" s="16" t="s">
        <v>35</v>
      </c>
      <c r="F33" s="16">
        <f>((14-1)*F17+(14-1)*G17)/(14+14-2)</f>
        <v>31.340659340659279</v>
      </c>
      <c r="H33" s="16" t="s">
        <v>38</v>
      </c>
      <c r="I33" s="16">
        <f>SQRT(F33)</f>
        <v>5.5982728890845683</v>
      </c>
    </row>
    <row r="35" spans="1:9" x14ac:dyDescent="0.25">
      <c r="E35" s="29" t="s">
        <v>36</v>
      </c>
      <c r="F35" s="15">
        <f>(F15-G15)/(I33*SQRT((1/14+1/14)))</f>
        <v>3.4432383889422438</v>
      </c>
    </row>
    <row r="37" spans="1:9" x14ac:dyDescent="0.25">
      <c r="A37" s="13" t="s">
        <v>39</v>
      </c>
      <c r="E37" s="30" t="s">
        <v>42</v>
      </c>
      <c r="F37" s="30"/>
      <c r="G37" t="s">
        <v>43</v>
      </c>
      <c r="H37" s="30">
        <f>_xlfn.T.INV.2T(0.025,26)</f>
        <v>2.3787862662355872</v>
      </c>
    </row>
    <row r="39" spans="1:9" x14ac:dyDescent="0.25">
      <c r="C39" t="s">
        <v>40</v>
      </c>
      <c r="E39" t="s">
        <v>41</v>
      </c>
    </row>
    <row r="41" spans="1:9" x14ac:dyDescent="0.25">
      <c r="E41" t="s">
        <v>44</v>
      </c>
      <c r="F41" t="s">
        <v>45</v>
      </c>
    </row>
    <row r="43" spans="1:9" x14ac:dyDescent="0.25">
      <c r="A43" s="13" t="s">
        <v>46</v>
      </c>
    </row>
    <row r="44" spans="1:9" x14ac:dyDescent="0.25">
      <c r="B44" t="s">
        <v>47</v>
      </c>
    </row>
    <row r="45" spans="1:9" x14ac:dyDescent="0.25">
      <c r="B45" t="s">
        <v>48</v>
      </c>
    </row>
    <row r="47" spans="1:9" x14ac:dyDescent="0.25">
      <c r="A47" t="s">
        <v>49</v>
      </c>
    </row>
    <row r="48" spans="1:9" ht="15.75" thickBot="1" x14ac:dyDescent="0.3"/>
    <row r="49" spans="2:7" ht="15.75" thickBot="1" x14ac:dyDescent="0.3">
      <c r="B49" s="31" t="s">
        <v>14</v>
      </c>
      <c r="C49" s="31" t="s">
        <v>15</v>
      </c>
      <c r="E49" s="14"/>
      <c r="F49" s="14" t="s">
        <v>53</v>
      </c>
      <c r="G49" s="14" t="s">
        <v>54</v>
      </c>
    </row>
    <row r="50" spans="2:7" ht="15.75" thickBot="1" x14ac:dyDescent="0.3">
      <c r="B50" s="32">
        <v>28</v>
      </c>
      <c r="C50" s="32">
        <v>15</v>
      </c>
      <c r="E50" s="14" t="s">
        <v>55</v>
      </c>
      <c r="F50" s="14">
        <v>28</v>
      </c>
      <c r="G50" s="14">
        <v>15</v>
      </c>
    </row>
    <row r="51" spans="2:7" ht="15.75" thickBot="1" x14ac:dyDescent="0.3">
      <c r="B51" s="32">
        <v>31</v>
      </c>
      <c r="C51" s="32">
        <v>21</v>
      </c>
      <c r="E51" s="14" t="s">
        <v>50</v>
      </c>
      <c r="F51" s="14">
        <v>31</v>
      </c>
      <c r="G51" s="14">
        <v>23</v>
      </c>
    </row>
    <row r="52" spans="2:7" ht="15.75" thickBot="1" x14ac:dyDescent="0.3">
      <c r="B52" s="32">
        <v>31</v>
      </c>
      <c r="C52" s="32">
        <v>22</v>
      </c>
      <c r="E52" s="14" t="s">
        <v>51</v>
      </c>
      <c r="F52" s="14">
        <v>34</v>
      </c>
      <c r="G52" s="14">
        <v>29.5</v>
      </c>
    </row>
    <row r="53" spans="2:7" ht="15.75" thickBot="1" x14ac:dyDescent="0.3">
      <c r="B53" s="32">
        <v>31</v>
      </c>
      <c r="C53" s="32">
        <v>24</v>
      </c>
      <c r="E53" s="14" t="s">
        <v>52</v>
      </c>
      <c r="F53" s="14">
        <v>40</v>
      </c>
      <c r="G53" s="14">
        <v>34</v>
      </c>
    </row>
    <row r="54" spans="2:7" ht="15.75" thickBot="1" x14ac:dyDescent="0.3">
      <c r="B54" s="32">
        <v>32</v>
      </c>
      <c r="C54" s="32">
        <v>25</v>
      </c>
      <c r="E54" s="14" t="s">
        <v>56</v>
      </c>
      <c r="F54" s="14">
        <v>43</v>
      </c>
      <c r="G54" s="14">
        <v>36</v>
      </c>
    </row>
    <row r="55" spans="2:7" ht="15.75" thickBot="1" x14ac:dyDescent="0.3">
      <c r="B55" s="32">
        <v>32</v>
      </c>
      <c r="C55" s="32">
        <v>25</v>
      </c>
    </row>
    <row r="56" spans="2:7" ht="15.75" thickBot="1" x14ac:dyDescent="0.3">
      <c r="B56" s="33">
        <v>34</v>
      </c>
      <c r="C56" s="33">
        <v>29</v>
      </c>
    </row>
    <row r="57" spans="2:7" ht="15.75" thickBot="1" x14ac:dyDescent="0.3">
      <c r="B57" s="33">
        <v>34</v>
      </c>
      <c r="C57" s="33">
        <v>30</v>
      </c>
    </row>
    <row r="58" spans="2:7" ht="15.75" thickBot="1" x14ac:dyDescent="0.3">
      <c r="B58" s="32">
        <v>37</v>
      </c>
      <c r="C58" s="32">
        <v>30</v>
      </c>
    </row>
    <row r="59" spans="2:7" ht="15.75" thickBot="1" x14ac:dyDescent="0.3">
      <c r="B59" s="32">
        <v>38</v>
      </c>
      <c r="C59" s="32">
        <v>31</v>
      </c>
    </row>
    <row r="60" spans="2:7" ht="15.75" thickBot="1" x14ac:dyDescent="0.3">
      <c r="B60" s="32">
        <v>39</v>
      </c>
      <c r="C60" s="32">
        <v>34</v>
      </c>
    </row>
    <row r="61" spans="2:7" ht="15.75" thickBot="1" x14ac:dyDescent="0.3">
      <c r="B61" s="32">
        <v>41</v>
      </c>
      <c r="C61" s="32">
        <v>34</v>
      </c>
    </row>
    <row r="62" spans="2:7" ht="15.75" thickBot="1" x14ac:dyDescent="0.3">
      <c r="B62" s="32">
        <v>43</v>
      </c>
      <c r="C62" s="32">
        <v>36</v>
      </c>
    </row>
    <row r="63" spans="2:7" ht="15.75" thickBot="1" x14ac:dyDescent="0.3">
      <c r="B63" s="32">
        <v>43</v>
      </c>
      <c r="C63" s="32">
        <v>36</v>
      </c>
    </row>
    <row r="70" spans="5:5" x14ac:dyDescent="0.25">
      <c r="E70" s="28" t="s">
        <v>57</v>
      </c>
    </row>
  </sheetData>
  <sortState xmlns:xlrd2="http://schemas.microsoft.com/office/spreadsheetml/2017/richdata2" ref="C51:C63">
    <sortCondition ref="C51:C63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2025-04-16T16:35:47Z</dcterms:created>
  <dcterms:modified xsi:type="dcterms:W3CDTF">2025-04-16T17:37:11Z</dcterms:modified>
</cp:coreProperties>
</file>