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739D7E60-9350-4474-981E-86508A24E77E}" xr6:coauthVersionLast="47" xr6:coauthVersionMax="47" xr10:uidLastSave="{00000000-0000-0000-0000-000000000000}"/>
  <bookViews>
    <workbookView xWindow="-120" yWindow="-120" windowWidth="15600" windowHeight="11040" activeTab="3" xr2:uid="{69296D73-EE8F-40B4-A45C-47AD4BF86270}"/>
  </bookViews>
  <sheets>
    <sheet name="Hoja1" sheetId="1" r:id="rId1"/>
    <sheet name="Hoja2" sheetId="2" r:id="rId2"/>
    <sheet name="Hoja3" sheetId="3" r:id="rId3"/>
    <sheet name="Hoja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4" i="4"/>
  <c r="B12" i="4"/>
  <c r="E7" i="4"/>
  <c r="E5" i="4"/>
  <c r="E6" i="4"/>
  <c r="E4" i="4"/>
  <c r="B10" i="4"/>
  <c r="D7" i="4"/>
  <c r="C6" i="4"/>
  <c r="C5" i="4"/>
  <c r="C4" i="4"/>
  <c r="B24" i="3"/>
  <c r="D22" i="3"/>
  <c r="B22" i="3"/>
  <c r="D20" i="3"/>
  <c r="B20" i="3"/>
  <c r="B16" i="3"/>
  <c r="B5" i="3"/>
  <c r="B6" i="3"/>
  <c r="B7" i="3"/>
  <c r="B8" i="3"/>
  <c r="B9" i="3"/>
  <c r="B10" i="3"/>
  <c r="B11" i="3"/>
  <c r="B12" i="3"/>
  <c r="B13" i="3"/>
  <c r="B14" i="3"/>
  <c r="B15" i="3"/>
  <c r="B4" i="3"/>
  <c r="B18" i="3"/>
  <c r="C15" i="2"/>
  <c r="C13" i="2"/>
  <c r="C12" i="2"/>
  <c r="D5" i="2"/>
  <c r="D6" i="2"/>
  <c r="C11" i="2" s="1"/>
  <c r="D4" i="2"/>
  <c r="E7" i="2"/>
  <c r="D74" i="1" a="1"/>
  <c r="D74" i="1" s="1"/>
  <c r="E61" i="1"/>
  <c r="E60" i="1"/>
  <c r="E48" i="1"/>
  <c r="F36" i="1"/>
  <c r="D38" i="1"/>
  <c r="D36" i="1"/>
  <c r="E29" i="1"/>
  <c r="E28" i="1"/>
  <c r="J18" i="1"/>
  <c r="H18" i="1"/>
  <c r="E18" i="1"/>
  <c r="C20" i="1"/>
  <c r="C19" i="1"/>
  <c r="C18" i="1"/>
  <c r="C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6" authorId="0" shapeId="0" xr:uid="{F7625F22-1972-45F7-8E21-9F0EE4E70CDC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Quitar datos atipicos (raros)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<sst xmlns="http://schemas.openxmlformats.org/spreadsheetml/2006/main" count="59" uniqueCount="48">
  <si>
    <t>MEDIDAS DE TENDENCIA CENTRAL</t>
  </si>
  <si>
    <t>Calificaciones en una asignatura</t>
  </si>
  <si>
    <t>DATOS NO AGRUPADOS</t>
  </si>
  <si>
    <t>Media Aritmética</t>
  </si>
  <si>
    <t>Cumpleaños de un niño de 10 años</t>
  </si>
  <si>
    <t>Media Ponderada</t>
  </si>
  <si>
    <t>Número de bebidas</t>
  </si>
  <si>
    <t>w</t>
  </si>
  <si>
    <t>Precios</t>
  </si>
  <si>
    <t>X</t>
  </si>
  <si>
    <t>Media_ponderada</t>
  </si>
  <si>
    <t>centavos de dólar</t>
  </si>
  <si>
    <t>Media Geométrica</t>
  </si>
  <si>
    <t>%</t>
  </si>
  <si>
    <t>Media_geométrica</t>
  </si>
  <si>
    <t>Media_arit</t>
  </si>
  <si>
    <t>Mediana</t>
  </si>
  <si>
    <t xml:space="preserve">1.- Ordenar el conjunto de datos </t>
  </si>
  <si>
    <t>2.- Si el conjunto de datos es impar el dato que se encuentra en el centro es la mediana</t>
  </si>
  <si>
    <t>3.- Si el conjunto de datos es par</t>
  </si>
  <si>
    <t>MODA</t>
  </si>
  <si>
    <t>Moda 1</t>
  </si>
  <si>
    <t>Moda2</t>
  </si>
  <si>
    <t>MEDIDAS DE TENDENCIA CENTRAL PARA DATOS AGRUPADOS</t>
  </si>
  <si>
    <t>Intervalos (# helados)</t>
  </si>
  <si>
    <t>ci(punto medio)</t>
  </si>
  <si>
    <t>fi</t>
  </si>
  <si>
    <t>Media</t>
  </si>
  <si>
    <t>Total</t>
  </si>
  <si>
    <t>De las 14 personas en promedio han comprado 4 helados</t>
  </si>
  <si>
    <t>Moda</t>
  </si>
  <si>
    <t>delta 1</t>
  </si>
  <si>
    <t>delta 2</t>
  </si>
  <si>
    <t>MEDIDAS DE DISPERSIÓN DATOS DESAGRUPADOS</t>
  </si>
  <si>
    <t>(Xi-Media)^2</t>
  </si>
  <si>
    <t>Xi</t>
  </si>
  <si>
    <t>suma</t>
  </si>
  <si>
    <t>Varianza(s^2)</t>
  </si>
  <si>
    <t>Desviación Estándar</t>
  </si>
  <si>
    <t>Coeficiente de variación</t>
  </si>
  <si>
    <t xml:space="preserve">Variabilidad de 64,78% </t>
  </si>
  <si>
    <t>MEDIDAS DE DISPERSIÓN DATOS AGRUPADOS</t>
  </si>
  <si>
    <t>fi*(ci-Media)^2</t>
  </si>
  <si>
    <t>varianza</t>
  </si>
  <si>
    <t>Desv_estánd</t>
  </si>
  <si>
    <t>CV</t>
  </si>
  <si>
    <t>Si hay variabilidad en el conjunto de datos</t>
  </si>
  <si>
    <t>56,88% de variabilidad en el conjunto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</si>
</sst>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"/>
    <numFmt numFmtId="167" formatCode="0.000"/>
  </numFmts>
  <fonts count="4" x14ac:knownFonts="1"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4" borderId="0" xfId="0" applyFill="1"/>
    <xf numFmtId="0" fontId="0" fillId="5" borderId="0" xfId="0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166" fontId="0" fillId="0" borderId="1" xfId="0" applyNumberFormat="1" applyBorder="1" applyAlignment="1">
      <alignment horizontal="center"/>
    </xf>
    <xf numFmtId="166" fontId="0" fillId="6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167" fontId="0" fillId="2" borderId="1" xfId="0" applyNumberFormat="1" applyFill="1" applyBorder="1"/>
    <xf numFmtId="166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7" borderId="1" xfId="0" applyFill="1" applyBorder="1"/>
    <xf numFmtId="167" fontId="0" fillId="7" borderId="0" xfId="0" applyNumberFormat="1" applyFill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568779</xdr:colOff>
      <xdr:row>7</xdr:row>
      <xdr:rowOff>10205</xdr:rowOff>
    </xdr:from>
    <xdr:ext cx="853823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72B974-F027-7C2C-7826-DB09F4DB5492}"/>
                </a:ext>
              </a:extLst>
            </xdr:cNvPr>
            <xdr:cNvSpPr txBox="1"/>
          </xdr:nvSpPr>
          <xdr:spPr>
            <a:xfrm>
              <a:off x="1330779" y="1343705"/>
              <a:ext cx="853823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EC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MX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MX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f>
                          <m:f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s-MX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nary>
                  </m:oMath>
                </m:oMathPara>
              </a14:m>
              <a:endParaRPr lang="es-EC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72B974-F027-7C2C-7826-DB09F4DB5492}"/>
                </a:ext>
              </a:extLst>
            </xdr:cNvPr>
            <xdr:cNvSpPr txBox="1"/>
          </xdr:nvSpPr>
          <xdr:spPr>
            <a:xfrm>
              <a:off x="1330779" y="1343705"/>
              <a:ext cx="853823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𝑋</a:t>
              </a:r>
              <a:r>
                <a:rPr lang="es-EC" sz="1100" b="0" i="0">
                  <a:latin typeface="Cambria Math" panose="02040503050406030204" pitchFamily="18" charset="0"/>
                </a:rPr>
                <a:t> ̅</a:t>
              </a:r>
              <a:r>
                <a:rPr lang="es-MX" sz="1100" b="0" i="0">
                  <a:latin typeface="Cambria Math" panose="02040503050406030204" pitchFamily="18" charset="0"/>
                </a:rPr>
                <a:t>=∑▒(𝑐_𝑖∗𝑓_𝑖)/𝑛</a:t>
              </a:r>
              <a:endParaRPr lang="es-EC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7268-6DB0-4C9C-BEB8-B87615B7C036}">
  <dimension ref="A1:J76"/>
  <sheetViews>
    <sheetView topLeftCell="A28" zoomScale="120" zoomScaleNormal="120" workbookViewId="0">
      <selection activeCell="G79" sqref="G79"/>
    </sheetView>
  </sheetViews>
  <sheetFormatPr baseColWidth="10" defaultRowHeight="15" x14ac:dyDescent="0.25"/>
  <cols>
    <col min="2" max="2" width="18.42578125" bestFit="1" customWidth="1"/>
    <col min="4" max="4" width="17.140625" customWidth="1"/>
  </cols>
  <sheetData>
    <row r="1" spans="1:9" x14ac:dyDescent="0.25">
      <c r="A1" t="s">
        <v>0</v>
      </c>
    </row>
    <row r="3" spans="1:9" x14ac:dyDescent="0.25">
      <c r="A3" t="s">
        <v>2</v>
      </c>
    </row>
    <row r="5" spans="1:9" x14ac:dyDescent="0.25">
      <c r="A5" t="s">
        <v>1</v>
      </c>
      <c r="F5" t="s">
        <v>4</v>
      </c>
    </row>
    <row r="6" spans="1:9" x14ac:dyDescent="0.25">
      <c r="D6">
        <v>0</v>
      </c>
      <c r="G6" s="2">
        <v>60</v>
      </c>
    </row>
    <row r="7" spans="1:9" x14ac:dyDescent="0.25">
      <c r="B7">
        <v>7</v>
      </c>
      <c r="D7">
        <v>7</v>
      </c>
      <c r="G7" s="1">
        <v>8</v>
      </c>
      <c r="I7">
        <v>8</v>
      </c>
    </row>
    <row r="8" spans="1:9" x14ac:dyDescent="0.25">
      <c r="B8">
        <v>8</v>
      </c>
      <c r="D8">
        <v>8</v>
      </c>
      <c r="G8" s="1">
        <v>15</v>
      </c>
      <c r="I8">
        <v>15</v>
      </c>
    </row>
    <row r="9" spans="1:9" x14ac:dyDescent="0.25">
      <c r="B9">
        <v>9</v>
      </c>
      <c r="D9">
        <v>9</v>
      </c>
      <c r="G9" s="1">
        <v>9</v>
      </c>
      <c r="I9">
        <v>9</v>
      </c>
    </row>
    <row r="10" spans="1:9" x14ac:dyDescent="0.25">
      <c r="B10">
        <v>10</v>
      </c>
      <c r="D10">
        <v>10</v>
      </c>
      <c r="G10" s="1">
        <v>10</v>
      </c>
      <c r="I10">
        <v>11</v>
      </c>
    </row>
    <row r="11" spans="1:9" x14ac:dyDescent="0.25">
      <c r="B11">
        <v>7</v>
      </c>
      <c r="D11">
        <v>7</v>
      </c>
      <c r="G11" s="2">
        <v>26</v>
      </c>
      <c r="I11">
        <v>12</v>
      </c>
    </row>
    <row r="12" spans="1:9" x14ac:dyDescent="0.25">
      <c r="B12">
        <v>6</v>
      </c>
      <c r="D12">
        <v>6</v>
      </c>
      <c r="G12" s="1">
        <v>11</v>
      </c>
      <c r="I12">
        <v>9</v>
      </c>
    </row>
    <row r="13" spans="1:9" x14ac:dyDescent="0.25">
      <c r="B13">
        <v>5</v>
      </c>
      <c r="D13">
        <v>5</v>
      </c>
      <c r="G13" s="1">
        <v>12</v>
      </c>
      <c r="I13">
        <v>8</v>
      </c>
    </row>
    <row r="14" spans="1:9" x14ac:dyDescent="0.25">
      <c r="B14">
        <v>8</v>
      </c>
      <c r="D14">
        <v>8</v>
      </c>
      <c r="G14" s="1">
        <v>9</v>
      </c>
      <c r="I14">
        <v>5</v>
      </c>
    </row>
    <row r="15" spans="1:9" x14ac:dyDescent="0.25">
      <c r="B15">
        <v>6</v>
      </c>
      <c r="D15">
        <v>6</v>
      </c>
      <c r="G15" s="1">
        <v>8</v>
      </c>
      <c r="I15">
        <v>10</v>
      </c>
    </row>
    <row r="16" spans="1:9" x14ac:dyDescent="0.25">
      <c r="B16">
        <v>7</v>
      </c>
      <c r="D16">
        <v>7</v>
      </c>
      <c r="G16" s="1">
        <v>5</v>
      </c>
    </row>
    <row r="18" spans="1:10" x14ac:dyDescent="0.25">
      <c r="A18" s="2" t="s">
        <v>3</v>
      </c>
      <c r="B18" s="2"/>
      <c r="C18">
        <f>SUM(B7:B16)/10</f>
        <v>7.3</v>
      </c>
      <c r="E18">
        <f>AVERAGE(D6:D16)</f>
        <v>6.6363636363636367</v>
      </c>
      <c r="H18">
        <f>AVERAGE(G6:G16)</f>
        <v>15.727272727272727</v>
      </c>
      <c r="J18">
        <f>AVERAGE(I7:I15)</f>
        <v>9.6666666666666661</v>
      </c>
    </row>
    <row r="19" spans="1:10" x14ac:dyDescent="0.25">
      <c r="C19">
        <f>(7+8+9+10+7+6+5+8+6+7)/10</f>
        <v>7.3</v>
      </c>
    </row>
    <row r="20" spans="1:10" x14ac:dyDescent="0.25">
      <c r="C20">
        <f>AVERAGE(B7:B16)</f>
        <v>7.3</v>
      </c>
    </row>
    <row r="24" spans="1:10" x14ac:dyDescent="0.25">
      <c r="A24" s="2" t="s">
        <v>5</v>
      </c>
      <c r="B24" s="2"/>
    </row>
    <row r="25" spans="1:10" x14ac:dyDescent="0.25">
      <c r="A25" s="2"/>
      <c r="B25" s="2"/>
    </row>
    <row r="26" spans="1:10" x14ac:dyDescent="0.25">
      <c r="A26" s="5" t="s">
        <v>9</v>
      </c>
      <c r="B26" s="5" t="s">
        <v>7</v>
      </c>
    </row>
    <row r="27" spans="1:10" x14ac:dyDescent="0.25">
      <c r="A27" s="3" t="s">
        <v>8</v>
      </c>
      <c r="B27" s="3" t="s">
        <v>6</v>
      </c>
    </row>
    <row r="28" spans="1:10" x14ac:dyDescent="0.25">
      <c r="A28" s="3">
        <v>0.5</v>
      </c>
      <c r="B28" s="3">
        <v>5</v>
      </c>
      <c r="D28" t="s">
        <v>10</v>
      </c>
      <c r="E28">
        <f>(B28*A28+B29*A29+B30*A30+B31*A31)/(5+15+15+15)</f>
        <v>0.875</v>
      </c>
      <c r="F28" t="s">
        <v>11</v>
      </c>
    </row>
    <row r="29" spans="1:10" x14ac:dyDescent="0.25">
      <c r="A29" s="3">
        <v>0.75</v>
      </c>
      <c r="B29" s="3">
        <v>15</v>
      </c>
      <c r="E29">
        <f>SUMPRODUCT(A28:A31,B28:B31)/50</f>
        <v>0.875</v>
      </c>
    </row>
    <row r="30" spans="1:10" x14ac:dyDescent="0.25">
      <c r="A30" s="3">
        <v>0.9</v>
      </c>
      <c r="B30" s="3">
        <v>15</v>
      </c>
    </row>
    <row r="31" spans="1:10" x14ac:dyDescent="0.25">
      <c r="A31" s="3">
        <v>1.1000000000000001</v>
      </c>
      <c r="B31" s="3">
        <v>15</v>
      </c>
    </row>
    <row r="34" spans="1:6" x14ac:dyDescent="0.25">
      <c r="A34" s="2" t="s">
        <v>12</v>
      </c>
      <c r="B34" s="2"/>
    </row>
    <row r="35" spans="1:6" x14ac:dyDescent="0.25">
      <c r="A35" s="5" t="s">
        <v>13</v>
      </c>
    </row>
    <row r="36" spans="1:6" x14ac:dyDescent="0.25">
      <c r="A36" s="4">
        <v>7</v>
      </c>
      <c r="C36" t="s">
        <v>14</v>
      </c>
      <c r="D36">
        <f>(A36*A37*A38*A39)^(1/4)</f>
        <v>4.5270190558378696</v>
      </c>
      <c r="F36">
        <f>GEOMEAN(A36:A39)</f>
        <v>4.5270190558378696</v>
      </c>
    </row>
    <row r="37" spans="1:6" x14ac:dyDescent="0.25">
      <c r="A37" s="4">
        <v>5</v>
      </c>
    </row>
    <row r="38" spans="1:6" x14ac:dyDescent="0.25">
      <c r="A38" s="4">
        <v>3</v>
      </c>
      <c r="C38" t="s">
        <v>15</v>
      </c>
      <c r="D38" s="6">
        <f>AVERAGE(A36:A39)</f>
        <v>4.75</v>
      </c>
    </row>
    <row r="39" spans="1:6" x14ac:dyDescent="0.25">
      <c r="A39" s="7">
        <v>4</v>
      </c>
    </row>
    <row r="41" spans="1:6" x14ac:dyDescent="0.25">
      <c r="A41" s="9" t="s">
        <v>16</v>
      </c>
    </row>
    <row r="42" spans="1:6" x14ac:dyDescent="0.25">
      <c r="A42" s="8">
        <v>60</v>
      </c>
      <c r="B42">
        <v>5</v>
      </c>
      <c r="E42" t="s">
        <v>17</v>
      </c>
    </row>
    <row r="43" spans="1:6" x14ac:dyDescent="0.25">
      <c r="A43" s="8">
        <v>8</v>
      </c>
      <c r="B43">
        <v>8</v>
      </c>
      <c r="E43" t="s">
        <v>18</v>
      </c>
    </row>
    <row r="44" spans="1:6" x14ac:dyDescent="0.25">
      <c r="A44" s="8">
        <v>15</v>
      </c>
      <c r="B44">
        <v>8</v>
      </c>
    </row>
    <row r="45" spans="1:6" x14ac:dyDescent="0.25">
      <c r="A45" s="8">
        <v>9</v>
      </c>
      <c r="B45">
        <v>9</v>
      </c>
    </row>
    <row r="46" spans="1:6" x14ac:dyDescent="0.25">
      <c r="A46" s="8">
        <v>10</v>
      </c>
      <c r="B46">
        <v>9</v>
      </c>
    </row>
    <row r="47" spans="1:6" x14ac:dyDescent="0.25">
      <c r="A47" s="8">
        <v>26</v>
      </c>
      <c r="B47" s="9">
        <v>10</v>
      </c>
      <c r="D47" t="s">
        <v>16</v>
      </c>
      <c r="E47">
        <v>10</v>
      </c>
    </row>
    <row r="48" spans="1:6" x14ac:dyDescent="0.25">
      <c r="A48" s="8">
        <v>11</v>
      </c>
      <c r="B48">
        <v>11</v>
      </c>
      <c r="E48">
        <f>MEDIAN(A42:A52)</f>
        <v>10</v>
      </c>
    </row>
    <row r="49" spans="1:5" x14ac:dyDescent="0.25">
      <c r="A49" s="8">
        <v>12</v>
      </c>
      <c r="B49">
        <v>12</v>
      </c>
    </row>
    <row r="50" spans="1:5" x14ac:dyDescent="0.25">
      <c r="A50" s="8">
        <v>9</v>
      </c>
      <c r="B50">
        <v>15</v>
      </c>
    </row>
    <row r="51" spans="1:5" x14ac:dyDescent="0.25">
      <c r="A51" s="8">
        <v>8</v>
      </c>
      <c r="B51">
        <v>26</v>
      </c>
    </row>
    <row r="52" spans="1:5" x14ac:dyDescent="0.25">
      <c r="A52" s="8">
        <v>5</v>
      </c>
      <c r="B52">
        <v>60</v>
      </c>
    </row>
    <row r="55" spans="1:5" x14ac:dyDescent="0.25">
      <c r="B55">
        <v>5</v>
      </c>
      <c r="D55" t="s">
        <v>19</v>
      </c>
    </row>
    <row r="56" spans="1:5" x14ac:dyDescent="0.25">
      <c r="B56">
        <v>8</v>
      </c>
    </row>
    <row r="57" spans="1:5" x14ac:dyDescent="0.25">
      <c r="B57">
        <v>8</v>
      </c>
    </row>
    <row r="58" spans="1:5" x14ac:dyDescent="0.25">
      <c r="B58">
        <v>9</v>
      </c>
    </row>
    <row r="59" spans="1:5" x14ac:dyDescent="0.25">
      <c r="B59" s="9">
        <v>9</v>
      </c>
    </row>
    <row r="60" spans="1:5" x14ac:dyDescent="0.25">
      <c r="B60" s="9">
        <v>10</v>
      </c>
      <c r="D60" t="s">
        <v>16</v>
      </c>
      <c r="E60">
        <f>(B59+B60)/2</f>
        <v>9.5</v>
      </c>
    </row>
    <row r="61" spans="1:5" x14ac:dyDescent="0.25">
      <c r="B61">
        <v>11</v>
      </c>
      <c r="E61">
        <f>MEDIAN(B55:B64)</f>
        <v>9.5</v>
      </c>
    </row>
    <row r="62" spans="1:5" x14ac:dyDescent="0.25">
      <c r="B62">
        <v>12</v>
      </c>
    </row>
    <row r="63" spans="1:5" x14ac:dyDescent="0.25">
      <c r="B63">
        <v>15</v>
      </c>
    </row>
    <row r="64" spans="1:5" x14ac:dyDescent="0.25">
      <c r="B64">
        <v>26</v>
      </c>
    </row>
    <row r="66" spans="1:4" x14ac:dyDescent="0.25">
      <c r="A66" s="10" t="s">
        <v>20</v>
      </c>
    </row>
    <row r="67" spans="1:4" x14ac:dyDescent="0.25">
      <c r="A67">
        <v>5</v>
      </c>
    </row>
    <row r="68" spans="1:4" x14ac:dyDescent="0.25">
      <c r="A68">
        <v>8</v>
      </c>
    </row>
    <row r="69" spans="1:4" x14ac:dyDescent="0.25">
      <c r="A69">
        <v>8</v>
      </c>
    </row>
    <row r="70" spans="1:4" x14ac:dyDescent="0.25">
      <c r="A70">
        <v>9</v>
      </c>
    </row>
    <row r="71" spans="1:4" x14ac:dyDescent="0.25">
      <c r="A71" s="8">
        <v>9</v>
      </c>
      <c r="C71" t="s">
        <v>21</v>
      </c>
      <c r="D71">
        <v>8</v>
      </c>
    </row>
    <row r="72" spans="1:4" x14ac:dyDescent="0.25">
      <c r="A72" s="8">
        <v>10</v>
      </c>
      <c r="C72" t="s">
        <v>22</v>
      </c>
      <c r="D72">
        <v>9</v>
      </c>
    </row>
    <row r="73" spans="1:4" x14ac:dyDescent="0.25">
      <c r="A73">
        <v>11</v>
      </c>
    </row>
    <row r="74" spans="1:4" x14ac:dyDescent="0.25">
      <c r="A74">
        <v>12</v>
      </c>
      <c r="C74" t="s">
        <v>21</v>
      </c>
      <c r="D74" cm="1">
        <f t="array" ref="D74:D75">_xlfn.MODE.MULT(A67:A76)</f>
        <v>8</v>
      </c>
    </row>
    <row r="75" spans="1:4" x14ac:dyDescent="0.25">
      <c r="A75">
        <v>15</v>
      </c>
      <c r="C75" t="s">
        <v>22</v>
      </c>
      <c r="D75">
        <v>9</v>
      </c>
    </row>
    <row r="76" spans="1:4" x14ac:dyDescent="0.25">
      <c r="A76">
        <v>26</v>
      </c>
    </row>
  </sheetData>
  <sortState xmlns:xlrd2="http://schemas.microsoft.com/office/spreadsheetml/2017/richdata2" ref="B42:B52">
    <sortCondition ref="B42:B52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402F-006D-4AC7-B87F-5AB625353DB0}">
  <dimension ref="B1:F15"/>
  <sheetViews>
    <sheetView zoomScale="140" zoomScaleNormal="140" workbookViewId="0">
      <selection activeCell="B10" sqref="B10:C10"/>
    </sheetView>
  </sheetViews>
  <sheetFormatPr baseColWidth="10" defaultRowHeight="15" x14ac:dyDescent="0.25"/>
  <cols>
    <col min="4" max="4" width="15.140625" bestFit="1" customWidth="1"/>
  </cols>
  <sheetData>
    <row r="1" spans="2:6" x14ac:dyDescent="0.25">
      <c r="B1" t="s">
        <v>23</v>
      </c>
    </row>
    <row r="3" spans="2:6" x14ac:dyDescent="0.25">
      <c r="B3" s="16" t="s">
        <v>24</v>
      </c>
      <c r="C3" s="16"/>
      <c r="D3" s="12" t="s">
        <v>25</v>
      </c>
      <c r="E3" s="5" t="s">
        <v>26</v>
      </c>
    </row>
    <row r="4" spans="2:6" x14ac:dyDescent="0.25">
      <c r="B4" s="14">
        <v>1</v>
      </c>
      <c r="C4" s="14">
        <v>3</v>
      </c>
      <c r="D4" s="4">
        <f>(B4+C4)/2</f>
        <v>2</v>
      </c>
      <c r="E4" s="4">
        <v>7</v>
      </c>
    </row>
    <row r="5" spans="2:6" x14ac:dyDescent="0.25">
      <c r="B5" s="4">
        <v>4</v>
      </c>
      <c r="C5" s="4">
        <v>6</v>
      </c>
      <c r="D5" s="4">
        <f t="shared" ref="D5:D6" si="0">(B5+C5)/2</f>
        <v>5</v>
      </c>
      <c r="E5" s="4">
        <v>5</v>
      </c>
    </row>
    <row r="6" spans="2:6" x14ac:dyDescent="0.25">
      <c r="B6" s="4">
        <v>7</v>
      </c>
      <c r="C6" s="4">
        <v>9</v>
      </c>
      <c r="D6" s="4">
        <f t="shared" si="0"/>
        <v>8</v>
      </c>
      <c r="E6" s="4">
        <v>2</v>
      </c>
    </row>
    <row r="7" spans="2:6" x14ac:dyDescent="0.25">
      <c r="D7" s="15" t="s">
        <v>28</v>
      </c>
      <c r="E7" s="14">
        <f>SUM(E4:E6)</f>
        <v>14</v>
      </c>
    </row>
    <row r="10" spans="2:6" x14ac:dyDescent="0.25">
      <c r="B10" s="15" t="s">
        <v>27</v>
      </c>
      <c r="C10" s="17">
        <f>(D4*E4+D5*E5+D6*E6)/14</f>
        <v>3.9285714285714284</v>
      </c>
      <c r="D10" t="s">
        <v>29</v>
      </c>
    </row>
    <row r="11" spans="2:6" x14ac:dyDescent="0.25">
      <c r="C11" s="13">
        <f>SUMPRODUCT(D4:D6,E4:E6)/14</f>
        <v>3.9285714285714284</v>
      </c>
    </row>
    <row r="12" spans="2:6" x14ac:dyDescent="0.25">
      <c r="C12" s="13">
        <f>(2*7+5*5+8*2)/14</f>
        <v>3.9285714285714284</v>
      </c>
    </row>
    <row r="13" spans="2:6" x14ac:dyDescent="0.25">
      <c r="B13" s="18" t="s">
        <v>16</v>
      </c>
      <c r="C13" s="18">
        <f>B4+((7-0)/E4)*2</f>
        <v>3</v>
      </c>
    </row>
    <row r="14" spans="2:6" x14ac:dyDescent="0.25">
      <c r="E14" t="s">
        <v>31</v>
      </c>
      <c r="F14">
        <v>7</v>
      </c>
    </row>
    <row r="15" spans="2:6" x14ac:dyDescent="0.25">
      <c r="B15" s="18" t="s">
        <v>30</v>
      </c>
      <c r="C15" s="19">
        <f>B4+((F14)/9)*2</f>
        <v>2.5555555555555554</v>
      </c>
      <c r="E15" t="s">
        <v>32</v>
      </c>
      <c r="F15">
        <v>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CAD-2B7F-4C67-A820-FB1BDB25C73A}">
  <dimension ref="A1:D26"/>
  <sheetViews>
    <sheetView zoomScale="110" zoomScaleNormal="110" workbookViewId="0">
      <selection sqref="A1:D1"/>
    </sheetView>
  </sheetViews>
  <sheetFormatPr baseColWidth="10" defaultRowHeight="15" x14ac:dyDescent="0.25"/>
  <cols>
    <col min="1" max="1" width="14" customWidth="1"/>
    <col min="2" max="2" width="13.42578125" customWidth="1"/>
  </cols>
  <sheetData>
    <row r="1" spans="1:2" x14ac:dyDescent="0.25">
      <c r="A1" t="s">
        <v>33</v>
      </c>
    </row>
    <row r="3" spans="1:2" x14ac:dyDescent="0.25">
      <c r="A3" s="26" t="s">
        <v>35</v>
      </c>
      <c r="B3" s="26" t="s">
        <v>34</v>
      </c>
    </row>
    <row r="4" spans="1:2" x14ac:dyDescent="0.25">
      <c r="A4" s="4">
        <v>2</v>
      </c>
      <c r="B4" s="20">
        <f>(A4-$B$18)^2</f>
        <v>2.7777777777777728E-2</v>
      </c>
    </row>
    <row r="5" spans="1:2" x14ac:dyDescent="0.25">
      <c r="A5" s="4">
        <v>1</v>
      </c>
      <c r="B5" s="20">
        <f t="shared" ref="B5:B15" si="0">(A5-$B$18)^2</f>
        <v>1.3611111111111107</v>
      </c>
    </row>
    <row r="6" spans="1:2" x14ac:dyDescent="0.25">
      <c r="A6" s="4">
        <v>2</v>
      </c>
      <c r="B6" s="20">
        <f t="shared" si="0"/>
        <v>2.7777777777777728E-2</v>
      </c>
    </row>
    <row r="7" spans="1:2" x14ac:dyDescent="0.25">
      <c r="A7" s="4">
        <v>4</v>
      </c>
      <c r="B7" s="20">
        <f t="shared" si="0"/>
        <v>3.3611111111111116</v>
      </c>
    </row>
    <row r="8" spans="1:2" x14ac:dyDescent="0.25">
      <c r="A8" s="4">
        <v>1</v>
      </c>
      <c r="B8" s="20">
        <f t="shared" si="0"/>
        <v>1.3611111111111107</v>
      </c>
    </row>
    <row r="9" spans="1:2" x14ac:dyDescent="0.25">
      <c r="A9" s="4">
        <v>3</v>
      </c>
      <c r="B9" s="20">
        <f t="shared" si="0"/>
        <v>0.69444444444444464</v>
      </c>
    </row>
    <row r="10" spans="1:2" x14ac:dyDescent="0.25">
      <c r="A10" s="4">
        <v>2</v>
      </c>
      <c r="B10" s="20">
        <f t="shared" si="0"/>
        <v>2.7777777777777728E-2</v>
      </c>
    </row>
    <row r="11" spans="1:2" x14ac:dyDescent="0.25">
      <c r="A11" s="4">
        <v>3</v>
      </c>
      <c r="B11" s="20">
        <f t="shared" si="0"/>
        <v>0.69444444444444464</v>
      </c>
    </row>
    <row r="12" spans="1:2" x14ac:dyDescent="0.25">
      <c r="A12" s="4">
        <v>2</v>
      </c>
      <c r="B12" s="20">
        <f t="shared" si="0"/>
        <v>2.7777777777777728E-2</v>
      </c>
    </row>
    <row r="13" spans="1:2" x14ac:dyDescent="0.25">
      <c r="A13" s="4">
        <v>0</v>
      </c>
      <c r="B13" s="20">
        <f t="shared" si="0"/>
        <v>4.6944444444444438</v>
      </c>
    </row>
    <row r="14" spans="1:2" x14ac:dyDescent="0.25">
      <c r="A14" s="4">
        <v>5</v>
      </c>
      <c r="B14" s="20">
        <f t="shared" si="0"/>
        <v>8.0277777777777786</v>
      </c>
    </row>
    <row r="15" spans="1:2" x14ac:dyDescent="0.25">
      <c r="A15" s="4">
        <v>1</v>
      </c>
      <c r="B15" s="20">
        <f t="shared" si="0"/>
        <v>1.3611111111111107</v>
      </c>
    </row>
    <row r="16" spans="1:2" x14ac:dyDescent="0.25">
      <c r="A16" s="18" t="s">
        <v>36</v>
      </c>
      <c r="B16" s="21">
        <f>SUM(B4:B15)</f>
        <v>21.666666666666668</v>
      </c>
    </row>
    <row r="18" spans="1:4" x14ac:dyDescent="0.25">
      <c r="A18" s="22" t="s">
        <v>27</v>
      </c>
      <c r="B18" s="25">
        <f>AVERAGE(A4:A15)</f>
        <v>2.1666666666666665</v>
      </c>
    </row>
    <row r="19" spans="1:4" x14ac:dyDescent="0.25">
      <c r="A19" s="3"/>
      <c r="B19" s="3"/>
    </row>
    <row r="20" spans="1:4" x14ac:dyDescent="0.25">
      <c r="A20" s="27" t="s">
        <v>37</v>
      </c>
      <c r="B20" s="24">
        <f>B16/11</f>
        <v>1.9696969696969697</v>
      </c>
      <c r="D20" s="28">
        <f>_xlfn.VAR.S(A4:A15)</f>
        <v>1.9696969696969695</v>
      </c>
    </row>
    <row r="21" spans="1:4" x14ac:dyDescent="0.25">
      <c r="A21" s="3"/>
      <c r="B21" s="3"/>
    </row>
    <row r="22" spans="1:4" x14ac:dyDescent="0.25">
      <c r="A22" s="27" t="s">
        <v>38</v>
      </c>
      <c r="B22" s="24">
        <f>SQRT(B20)</f>
        <v>1.403458930534474</v>
      </c>
      <c r="D22" s="28">
        <f>STDEVA(A4:A15)</f>
        <v>1.403458930534474</v>
      </c>
    </row>
    <row r="24" spans="1:4" x14ac:dyDescent="0.25">
      <c r="A24" s="27" t="s">
        <v>39</v>
      </c>
      <c r="B24" s="23">
        <f>B22/B18*100</f>
        <v>64.775027563129569</v>
      </c>
    </row>
    <row r="26" spans="1:4" x14ac:dyDescent="0.25">
      <c r="B26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9995-A10C-49D4-89A1-8DA75532C961}">
  <dimension ref="A1:E16"/>
  <sheetViews>
    <sheetView tabSelected="1" topLeftCell="A7" zoomScale="160" zoomScaleNormal="160" workbookViewId="0">
      <selection activeCell="D16" sqref="D16"/>
    </sheetView>
  </sheetViews>
  <sheetFormatPr baseColWidth="10" defaultRowHeight="15" x14ac:dyDescent="0.25"/>
  <cols>
    <col min="5" max="5" width="16.28515625" bestFit="1" customWidth="1"/>
  </cols>
  <sheetData>
    <row r="1" spans="1:5" x14ac:dyDescent="0.25">
      <c r="A1" t="s">
        <v>41</v>
      </c>
    </row>
    <row r="3" spans="1:5" x14ac:dyDescent="0.25">
      <c r="A3" s="16" t="s">
        <v>24</v>
      </c>
      <c r="B3" s="16"/>
      <c r="C3" s="12" t="s">
        <v>25</v>
      </c>
      <c r="D3" s="11" t="s">
        <v>26</v>
      </c>
      <c r="E3" s="29" t="s">
        <v>42</v>
      </c>
    </row>
    <row r="4" spans="1:5" x14ac:dyDescent="0.25">
      <c r="A4" s="14">
        <v>1</v>
      </c>
      <c r="B4" s="14">
        <v>3</v>
      </c>
      <c r="C4" s="4">
        <f>(A4+B4)/2</f>
        <v>2</v>
      </c>
      <c r="D4" s="4">
        <v>7</v>
      </c>
      <c r="E4" s="3">
        <f>D4*(C4-$B$10)^2</f>
        <v>26.035714285714281</v>
      </c>
    </row>
    <row r="5" spans="1:5" x14ac:dyDescent="0.25">
      <c r="A5" s="4">
        <v>4</v>
      </c>
      <c r="B5" s="4">
        <v>6</v>
      </c>
      <c r="C5" s="4">
        <f t="shared" ref="C5:C6" si="0">(A5+B5)/2</f>
        <v>5</v>
      </c>
      <c r="D5" s="4">
        <v>5</v>
      </c>
      <c r="E5" s="3">
        <f t="shared" ref="E5:E6" si="1">D5*(C5-$B$10)^2</f>
        <v>5.7397959183673484</v>
      </c>
    </row>
    <row r="6" spans="1:5" x14ac:dyDescent="0.25">
      <c r="A6" s="4">
        <v>7</v>
      </c>
      <c r="B6" s="4">
        <v>9</v>
      </c>
      <c r="C6" s="4">
        <f t="shared" si="0"/>
        <v>8</v>
      </c>
      <c r="D6" s="4">
        <v>2</v>
      </c>
      <c r="E6" s="3">
        <f t="shared" si="1"/>
        <v>33.15306122448979</v>
      </c>
    </row>
    <row r="7" spans="1:5" x14ac:dyDescent="0.25">
      <c r="C7" s="15" t="s">
        <v>28</v>
      </c>
      <c r="D7" s="14">
        <f>SUM(D4:D6)</f>
        <v>14</v>
      </c>
      <c r="E7" s="22">
        <f>SUM(E4:E6)</f>
        <v>64.928571428571416</v>
      </c>
    </row>
    <row r="10" spans="1:5" x14ac:dyDescent="0.25">
      <c r="A10" s="15" t="s">
        <v>27</v>
      </c>
      <c r="B10" s="17">
        <f>(C4*D4+C5*D5+C6*D6)/14</f>
        <v>3.9285714285714284</v>
      </c>
    </row>
    <row r="12" spans="1:5" x14ac:dyDescent="0.25">
      <c r="A12" s="3" t="s">
        <v>43</v>
      </c>
      <c r="B12" s="3">
        <f>E7/13</f>
        <v>4.9945054945054936</v>
      </c>
      <c r="D12" t="s">
        <v>46</v>
      </c>
    </row>
    <row r="13" spans="1:5" x14ac:dyDescent="0.25">
      <c r="A13" s="3"/>
      <c r="B13" s="3"/>
    </row>
    <row r="14" spans="1:5" x14ac:dyDescent="0.25">
      <c r="A14" s="3" t="s">
        <v>44</v>
      </c>
      <c r="B14" s="3">
        <f>SQRT(B12)</f>
        <v>2.2348390310054755</v>
      </c>
    </row>
    <row r="15" spans="1:5" x14ac:dyDescent="0.25">
      <c r="A15" s="3"/>
      <c r="B15" s="3"/>
    </row>
    <row r="16" spans="1:5" x14ac:dyDescent="0.25">
      <c r="A16" s="3" t="s">
        <v>45</v>
      </c>
      <c r="B16" s="3">
        <f>B14/B10*100</f>
        <v>56.886811698321196</v>
      </c>
      <c r="D16" t="s">
        <v>47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2025-04-22T16:43:22Z</dcterms:created>
  <dcterms:modified xsi:type="dcterms:W3CDTF">2025-04-24T17:42:09Z</dcterms:modified>
</cp:coreProperties>
</file>